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e/Downloads/"/>
    </mc:Choice>
  </mc:AlternateContent>
  <xr:revisionPtr revIDLastSave="0" documentId="8_{3AD9EB88-F082-B64A-AC6E-207C0C9B2E2A}" xr6:coauthVersionLast="47" xr6:coauthVersionMax="47" xr10:uidLastSave="{00000000-0000-0000-0000-000000000000}"/>
  <bookViews>
    <workbookView xWindow="40960" yWindow="3540" windowWidth="27740" windowHeight="14860" xr2:uid="{66EE045B-AC83-5240-8D88-6B73D171E646}"/>
  </bookViews>
  <sheets>
    <sheet name="Sheet1" sheetId="1" r:id="rId1"/>
  </sheets>
  <externalReferences>
    <externalReference r:id="rId2"/>
  </externalReferenc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7" i="1" l="1"/>
  <c r="G7" i="1"/>
  <c r="L7" i="1"/>
  <c r="R7" i="1"/>
  <c r="K7" i="1"/>
  <c r="Q7" i="1"/>
  <c r="H7" i="1"/>
  <c r="N7" i="1"/>
  <c r="I7" i="1"/>
  <c r="O7" i="1"/>
  <c r="P7" i="1"/>
  <c r="S7" i="1"/>
  <c r="Y7" i="1"/>
  <c r="V7" i="1"/>
  <c r="X7" i="1"/>
  <c r="W7" i="1"/>
  <c r="AA7" i="1"/>
  <c r="AB7" i="1"/>
  <c r="AC7" i="1"/>
  <c r="AD7" i="1"/>
  <c r="AE7" i="1"/>
  <c r="AF7" i="1"/>
  <c r="AG7" i="1"/>
  <c r="AJ7" i="1"/>
  <c r="A8" i="1"/>
  <c r="T8" i="1"/>
  <c r="G8" i="1"/>
  <c r="L8" i="1"/>
  <c r="R8" i="1"/>
  <c r="K8" i="1"/>
  <c r="Q8" i="1"/>
  <c r="H8" i="1"/>
  <c r="N8" i="1"/>
  <c r="I8" i="1"/>
  <c r="O8" i="1"/>
  <c r="P8" i="1"/>
  <c r="S8" i="1"/>
  <c r="Y8" i="1"/>
  <c r="V8" i="1"/>
  <c r="X8" i="1"/>
  <c r="W8" i="1"/>
  <c r="AA8" i="1"/>
  <c r="AB8" i="1"/>
  <c r="AC8" i="1"/>
  <c r="AD8" i="1"/>
  <c r="AE8" i="1"/>
  <c r="AF8" i="1"/>
  <c r="AG8" i="1"/>
  <c r="AJ8" i="1"/>
  <c r="A9" i="1"/>
  <c r="T9" i="1"/>
  <c r="G9" i="1"/>
  <c r="L9" i="1"/>
  <c r="R9" i="1"/>
  <c r="K9" i="1"/>
  <c r="Q9" i="1"/>
  <c r="H9" i="1"/>
  <c r="N9" i="1"/>
  <c r="I9" i="1"/>
  <c r="O9" i="1"/>
  <c r="P9" i="1"/>
  <c r="S9" i="1"/>
  <c r="Y9" i="1"/>
  <c r="V9" i="1"/>
  <c r="X9" i="1"/>
  <c r="W9" i="1"/>
  <c r="AA9" i="1"/>
  <c r="AB9" i="1"/>
  <c r="AC9" i="1"/>
  <c r="AD9" i="1"/>
  <c r="AE9" i="1"/>
  <c r="AF9" i="1"/>
  <c r="AG9" i="1"/>
  <c r="AJ9" i="1"/>
  <c r="A10" i="1"/>
  <c r="T10" i="1"/>
  <c r="G10" i="1"/>
  <c r="L10" i="1"/>
  <c r="R10" i="1"/>
  <c r="K10" i="1"/>
  <c r="Q10" i="1"/>
  <c r="H10" i="1"/>
  <c r="N10" i="1"/>
  <c r="I10" i="1"/>
  <c r="O10" i="1"/>
  <c r="P10" i="1"/>
  <c r="S10" i="1"/>
  <c r="Y10" i="1"/>
  <c r="V10" i="1"/>
  <c r="X10" i="1"/>
  <c r="W10" i="1"/>
  <c r="AA10" i="1"/>
  <c r="AB10" i="1"/>
  <c r="AC10" i="1"/>
  <c r="AD10" i="1"/>
  <c r="AE10" i="1"/>
  <c r="AF10" i="1"/>
  <c r="AG10" i="1"/>
  <c r="AJ10" i="1"/>
  <c r="A11" i="1"/>
  <c r="T11" i="1"/>
  <c r="G11" i="1"/>
  <c r="L11" i="1"/>
  <c r="R11" i="1"/>
  <c r="K11" i="1"/>
  <c r="Q11" i="1"/>
  <c r="H11" i="1"/>
  <c r="N11" i="1"/>
  <c r="I11" i="1"/>
  <c r="O11" i="1"/>
  <c r="P11" i="1"/>
  <c r="S11" i="1"/>
  <c r="Y11" i="1"/>
  <c r="V11" i="1"/>
  <c r="X11" i="1"/>
  <c r="W11" i="1"/>
  <c r="AA11" i="1"/>
  <c r="AB11" i="1"/>
  <c r="AC11" i="1"/>
  <c r="AD11" i="1"/>
  <c r="AE11" i="1"/>
  <c r="AF11" i="1"/>
  <c r="AG11" i="1"/>
  <c r="AJ11" i="1"/>
  <c r="A12" i="1"/>
  <c r="T12" i="1"/>
  <c r="G12" i="1"/>
  <c r="L12" i="1"/>
  <c r="R12" i="1"/>
  <c r="K12" i="1"/>
  <c r="Q12" i="1"/>
  <c r="H12" i="1"/>
  <c r="N12" i="1"/>
  <c r="I12" i="1"/>
  <c r="O12" i="1"/>
  <c r="P12" i="1"/>
  <c r="S12" i="1"/>
  <c r="Y12" i="1"/>
  <c r="V12" i="1"/>
  <c r="X12" i="1"/>
  <c r="W12" i="1"/>
  <c r="AA12" i="1"/>
  <c r="AB12" i="1"/>
  <c r="AC12" i="1"/>
  <c r="AD12" i="1"/>
  <c r="AE12" i="1"/>
  <c r="AF12" i="1"/>
  <c r="AG12" i="1"/>
  <c r="AJ12" i="1"/>
  <c r="A13" i="1"/>
  <c r="T13" i="1"/>
  <c r="G13" i="1"/>
  <c r="L13" i="1"/>
  <c r="R13" i="1"/>
  <c r="K13" i="1"/>
  <c r="Q13" i="1"/>
  <c r="H13" i="1"/>
  <c r="N13" i="1"/>
  <c r="I13" i="1"/>
  <c r="O13" i="1"/>
  <c r="P13" i="1"/>
  <c r="S13" i="1"/>
  <c r="Y13" i="1"/>
  <c r="V13" i="1"/>
  <c r="X13" i="1"/>
  <c r="W13" i="1"/>
  <c r="AA13" i="1"/>
  <c r="AB13" i="1"/>
  <c r="AC13" i="1"/>
  <c r="AD13" i="1"/>
  <c r="AE13" i="1"/>
  <c r="AF13" i="1"/>
  <c r="AG13" i="1"/>
  <c r="AJ13" i="1"/>
  <c r="A14" i="1"/>
  <c r="T14" i="1"/>
  <c r="G14" i="1"/>
  <c r="L14" i="1"/>
  <c r="R14" i="1"/>
  <c r="K14" i="1"/>
  <c r="Q14" i="1"/>
  <c r="H14" i="1"/>
  <c r="N14" i="1"/>
  <c r="I14" i="1"/>
  <c r="O14" i="1"/>
  <c r="P14" i="1"/>
  <c r="S14" i="1"/>
  <c r="Y14" i="1"/>
  <c r="V14" i="1"/>
  <c r="X14" i="1"/>
  <c r="W14" i="1"/>
  <c r="AA14" i="1"/>
  <c r="AB14" i="1"/>
  <c r="AC14" i="1"/>
  <c r="AD14" i="1"/>
  <c r="AE14" i="1"/>
  <c r="AF14" i="1"/>
  <c r="AG14" i="1"/>
  <c r="AJ14" i="1"/>
  <c r="A15" i="1"/>
  <c r="T15" i="1"/>
  <c r="G15" i="1"/>
  <c r="L15" i="1"/>
  <c r="R15" i="1"/>
  <c r="K15" i="1"/>
  <c r="Q15" i="1"/>
  <c r="H15" i="1"/>
  <c r="N15" i="1"/>
  <c r="I15" i="1"/>
  <c r="O15" i="1"/>
  <c r="P15" i="1"/>
  <c r="S15" i="1"/>
  <c r="Y15" i="1"/>
  <c r="V15" i="1"/>
  <c r="X15" i="1"/>
  <c r="W15" i="1"/>
  <c r="AA15" i="1"/>
  <c r="AB15" i="1"/>
  <c r="AC15" i="1"/>
  <c r="AD15" i="1"/>
  <c r="AE15" i="1"/>
  <c r="AF15" i="1"/>
  <c r="AG15" i="1"/>
  <c r="AJ15" i="1"/>
  <c r="A16" i="1"/>
  <c r="T16" i="1"/>
  <c r="G16" i="1"/>
  <c r="L16" i="1"/>
  <c r="R16" i="1"/>
  <c r="K16" i="1"/>
  <c r="Q16" i="1"/>
  <c r="H16" i="1"/>
  <c r="N16" i="1"/>
  <c r="I16" i="1"/>
  <c r="O16" i="1"/>
  <c r="P16" i="1"/>
  <c r="S16" i="1"/>
  <c r="Y16" i="1"/>
  <c r="V16" i="1"/>
  <c r="X16" i="1"/>
  <c r="W16" i="1"/>
  <c r="AA16" i="1"/>
  <c r="AB16" i="1"/>
  <c r="AC16" i="1"/>
  <c r="AD16" i="1"/>
  <c r="AE16" i="1"/>
  <c r="AF16" i="1"/>
  <c r="AG16" i="1"/>
  <c r="AJ16" i="1"/>
  <c r="A17" i="1"/>
  <c r="T17" i="1"/>
  <c r="G17" i="1"/>
  <c r="L17" i="1"/>
  <c r="R17" i="1"/>
  <c r="K17" i="1"/>
  <c r="Q17" i="1"/>
  <c r="H17" i="1"/>
  <c r="N17" i="1"/>
  <c r="I17" i="1"/>
  <c r="O17" i="1"/>
  <c r="P17" i="1"/>
  <c r="S17" i="1"/>
  <c r="Y17" i="1"/>
  <c r="V17" i="1"/>
  <c r="X17" i="1"/>
  <c r="W17" i="1"/>
  <c r="AA17" i="1"/>
  <c r="AB17" i="1"/>
  <c r="AC17" i="1"/>
  <c r="AD17" i="1"/>
  <c r="AE17" i="1"/>
  <c r="AF17" i="1"/>
  <c r="AG17" i="1"/>
  <c r="AJ17" i="1"/>
  <c r="A18" i="1"/>
  <c r="T18" i="1"/>
  <c r="G18" i="1"/>
  <c r="L18" i="1"/>
  <c r="R18" i="1"/>
  <c r="K18" i="1"/>
  <c r="Q18" i="1"/>
  <c r="H18" i="1"/>
  <c r="N18" i="1"/>
  <c r="I18" i="1"/>
  <c r="O18" i="1"/>
  <c r="P18" i="1"/>
  <c r="S18" i="1"/>
  <c r="Y18" i="1"/>
  <c r="V18" i="1"/>
  <c r="X18" i="1"/>
  <c r="W18" i="1"/>
  <c r="AA18" i="1"/>
  <c r="AB18" i="1"/>
  <c r="AC18" i="1"/>
  <c r="AD18" i="1"/>
  <c r="AE18" i="1"/>
  <c r="AF18" i="1"/>
  <c r="AG18" i="1"/>
  <c r="AJ18" i="1"/>
  <c r="A19" i="1"/>
  <c r="T19" i="1"/>
  <c r="G19" i="1"/>
  <c r="L19" i="1"/>
  <c r="R19" i="1"/>
  <c r="K19" i="1"/>
  <c r="Q19" i="1"/>
  <c r="H19" i="1"/>
  <c r="N19" i="1"/>
  <c r="I19" i="1"/>
  <c r="O19" i="1"/>
  <c r="P19" i="1"/>
  <c r="S19" i="1"/>
  <c r="Y19" i="1"/>
  <c r="V19" i="1"/>
  <c r="X19" i="1"/>
  <c r="W19" i="1"/>
  <c r="AA19" i="1"/>
  <c r="AB19" i="1"/>
  <c r="AC19" i="1"/>
  <c r="AD19" i="1"/>
  <c r="AE19" i="1"/>
  <c r="AF19" i="1"/>
  <c r="AG19" i="1"/>
  <c r="AJ19" i="1"/>
  <c r="A20" i="1"/>
  <c r="T20" i="1"/>
  <c r="G20" i="1"/>
  <c r="L20" i="1"/>
  <c r="R20" i="1"/>
  <c r="K20" i="1"/>
  <c r="Q20" i="1"/>
  <c r="H20" i="1"/>
  <c r="N20" i="1"/>
  <c r="I20" i="1"/>
  <c r="O20" i="1"/>
  <c r="P20" i="1"/>
  <c r="S20" i="1"/>
  <c r="Y20" i="1"/>
  <c r="V20" i="1"/>
  <c r="X20" i="1"/>
  <c r="W20" i="1"/>
  <c r="AA20" i="1"/>
  <c r="AB20" i="1"/>
  <c r="AC20" i="1"/>
  <c r="AD20" i="1"/>
  <c r="AE20" i="1"/>
  <c r="AF20" i="1"/>
  <c r="AG20" i="1"/>
  <c r="AJ20" i="1"/>
  <c r="A21" i="1"/>
  <c r="T21" i="1"/>
  <c r="G21" i="1"/>
  <c r="L21" i="1"/>
  <c r="R21" i="1"/>
  <c r="K21" i="1"/>
  <c r="Q21" i="1"/>
  <c r="H21" i="1"/>
  <c r="N21" i="1"/>
  <c r="I21" i="1"/>
  <c r="O21" i="1"/>
  <c r="P21" i="1"/>
  <c r="S21" i="1"/>
  <c r="Y21" i="1"/>
  <c r="V21" i="1"/>
  <c r="X21" i="1"/>
  <c r="W21" i="1"/>
  <c r="AA21" i="1"/>
  <c r="AB21" i="1"/>
  <c r="AC21" i="1"/>
  <c r="AD21" i="1"/>
  <c r="AE21" i="1"/>
  <c r="AF21" i="1"/>
  <c r="AG21" i="1"/>
  <c r="AJ21" i="1"/>
  <c r="A22" i="1"/>
  <c r="T22" i="1"/>
  <c r="G22" i="1"/>
  <c r="L22" i="1"/>
  <c r="R22" i="1"/>
  <c r="K22" i="1"/>
  <c r="Q22" i="1"/>
  <c r="H22" i="1"/>
  <c r="N22" i="1"/>
  <c r="I22" i="1"/>
  <c r="O22" i="1"/>
  <c r="P22" i="1"/>
  <c r="S22" i="1"/>
  <c r="Y22" i="1"/>
  <c r="V22" i="1"/>
  <c r="X22" i="1"/>
  <c r="W22" i="1"/>
  <c r="AA22" i="1"/>
  <c r="AB22" i="1"/>
  <c r="AC22" i="1"/>
  <c r="AD22" i="1"/>
  <c r="AE22" i="1"/>
  <c r="AF22" i="1"/>
  <c r="AG22" i="1"/>
  <c r="AJ22" i="1"/>
  <c r="A23" i="1"/>
  <c r="T23" i="1"/>
  <c r="G23" i="1"/>
  <c r="L23" i="1"/>
  <c r="R23" i="1"/>
  <c r="K23" i="1"/>
  <c r="Q23" i="1"/>
  <c r="H23" i="1"/>
  <c r="N23" i="1"/>
  <c r="I23" i="1"/>
  <c r="O23" i="1"/>
  <c r="P23" i="1"/>
  <c r="S23" i="1"/>
  <c r="Y23" i="1"/>
  <c r="V23" i="1"/>
  <c r="X23" i="1"/>
  <c r="W23" i="1"/>
  <c r="AA23" i="1"/>
  <c r="AB23" i="1"/>
  <c r="AC23" i="1"/>
  <c r="AD23" i="1"/>
  <c r="AE23" i="1"/>
  <c r="AF23" i="1"/>
  <c r="AG23" i="1"/>
  <c r="AJ23" i="1"/>
  <c r="A24" i="1"/>
  <c r="T24" i="1"/>
  <c r="G24" i="1"/>
  <c r="L24" i="1"/>
  <c r="R24" i="1"/>
  <c r="K24" i="1"/>
  <c r="Q24" i="1"/>
  <c r="H24" i="1"/>
  <c r="N24" i="1"/>
  <c r="I24" i="1"/>
  <c r="O24" i="1"/>
  <c r="P24" i="1"/>
  <c r="S24" i="1"/>
  <c r="Y24" i="1"/>
  <c r="V24" i="1"/>
  <c r="X24" i="1"/>
  <c r="W24" i="1"/>
  <c r="AA24" i="1"/>
  <c r="AB24" i="1"/>
  <c r="AC24" i="1"/>
  <c r="AD24" i="1"/>
  <c r="AE24" i="1"/>
  <c r="AF24" i="1"/>
  <c r="AG24" i="1"/>
  <c r="AJ24" i="1"/>
  <c r="A25" i="1"/>
  <c r="T25" i="1"/>
  <c r="G25" i="1"/>
  <c r="L25" i="1"/>
  <c r="R25" i="1"/>
  <c r="K25" i="1"/>
  <c r="Q25" i="1"/>
  <c r="H25" i="1"/>
  <c r="N25" i="1"/>
  <c r="I25" i="1"/>
  <c r="O25" i="1"/>
  <c r="P25" i="1"/>
  <c r="S25" i="1"/>
  <c r="Y25" i="1"/>
  <c r="V25" i="1"/>
  <c r="X25" i="1"/>
  <c r="W25" i="1"/>
  <c r="AA25" i="1"/>
  <c r="AB25" i="1"/>
  <c r="AC25" i="1"/>
  <c r="AD25" i="1"/>
  <c r="AE25" i="1"/>
  <c r="AF25" i="1"/>
  <c r="AG25" i="1"/>
  <c r="AJ25" i="1"/>
  <c r="AJ2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G26" i="1"/>
  <c r="AF26" i="1"/>
  <c r="AE26" i="1"/>
  <c r="AD26" i="1"/>
  <c r="AC26" i="1"/>
  <c r="AB26" i="1"/>
  <c r="AA2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26" i="1"/>
  <c r="X26" i="1"/>
  <c r="W26" i="1"/>
  <c r="S26" i="1"/>
  <c r="R26" i="1"/>
  <c r="Q26" i="1"/>
  <c r="P26" i="1"/>
  <c r="O26" i="1"/>
  <c r="N26" i="1"/>
  <c r="J7" i="1"/>
  <c r="M7" i="1"/>
  <c r="J8" i="1"/>
  <c r="M8" i="1"/>
  <c r="J9" i="1"/>
  <c r="M9" i="1"/>
  <c r="J10" i="1"/>
  <c r="M10" i="1"/>
  <c r="J11" i="1"/>
  <c r="M11" i="1"/>
  <c r="J12" i="1"/>
  <c r="M12" i="1"/>
  <c r="J13" i="1"/>
  <c r="M13" i="1"/>
  <c r="J14" i="1"/>
  <c r="M14" i="1"/>
  <c r="J15" i="1"/>
  <c r="M15" i="1"/>
  <c r="J16" i="1"/>
  <c r="M16" i="1"/>
  <c r="J17" i="1"/>
  <c r="M17" i="1"/>
  <c r="J18" i="1"/>
  <c r="M18" i="1"/>
  <c r="J19" i="1"/>
  <c r="M19" i="1"/>
  <c r="J20" i="1"/>
  <c r="M20" i="1"/>
  <c r="J21" i="1"/>
  <c r="M21" i="1"/>
  <c r="J22" i="1"/>
  <c r="M22" i="1"/>
  <c r="J23" i="1"/>
  <c r="M23" i="1"/>
  <c r="J24" i="1"/>
  <c r="M24" i="1"/>
  <c r="J25" i="1"/>
  <c r="M25" i="1"/>
  <c r="M26" i="1"/>
  <c r="L26" i="1"/>
  <c r="K26" i="1"/>
  <c r="J26" i="1"/>
  <c r="I26" i="1"/>
  <c r="H26" i="1"/>
  <c r="G26" i="1"/>
  <c r="AM25" i="1"/>
  <c r="AL25" i="1"/>
  <c r="AK25" i="1"/>
  <c r="U25" i="1"/>
  <c r="F25" i="1"/>
  <c r="E25" i="1"/>
  <c r="D25" i="1"/>
  <c r="C25" i="1"/>
  <c r="B25" i="1"/>
  <c r="AM24" i="1"/>
  <c r="AL24" i="1"/>
  <c r="AK24" i="1"/>
  <c r="U24" i="1"/>
  <c r="F24" i="1"/>
  <c r="E24" i="1"/>
  <c r="D24" i="1"/>
  <c r="C24" i="1"/>
  <c r="B24" i="1"/>
  <c r="AM23" i="1"/>
  <c r="AL23" i="1"/>
  <c r="AK23" i="1"/>
  <c r="U23" i="1"/>
  <c r="F23" i="1"/>
  <c r="E23" i="1"/>
  <c r="D23" i="1"/>
  <c r="C23" i="1"/>
  <c r="B23" i="1"/>
  <c r="AM22" i="1"/>
  <c r="AL22" i="1"/>
  <c r="AK22" i="1"/>
  <c r="U22" i="1"/>
  <c r="F22" i="1"/>
  <c r="E22" i="1"/>
  <c r="D22" i="1"/>
  <c r="C22" i="1"/>
  <c r="B22" i="1"/>
  <c r="AM21" i="1"/>
  <c r="AL21" i="1"/>
  <c r="AK21" i="1"/>
  <c r="U21" i="1"/>
  <c r="F21" i="1"/>
  <c r="E21" i="1"/>
  <c r="D21" i="1"/>
  <c r="C21" i="1"/>
  <c r="B21" i="1"/>
  <c r="AM20" i="1"/>
  <c r="AL20" i="1"/>
  <c r="AK20" i="1"/>
  <c r="U20" i="1"/>
  <c r="F20" i="1"/>
  <c r="E20" i="1"/>
  <c r="D20" i="1"/>
  <c r="C20" i="1"/>
  <c r="B20" i="1"/>
  <c r="AM19" i="1"/>
  <c r="AL19" i="1"/>
  <c r="AK19" i="1"/>
  <c r="U19" i="1"/>
  <c r="F19" i="1"/>
  <c r="E19" i="1"/>
  <c r="D19" i="1"/>
  <c r="C19" i="1"/>
  <c r="B19" i="1"/>
  <c r="AM18" i="1"/>
  <c r="AL18" i="1"/>
  <c r="AK18" i="1"/>
  <c r="U18" i="1"/>
  <c r="F18" i="1"/>
  <c r="E18" i="1"/>
  <c r="D18" i="1"/>
  <c r="C18" i="1"/>
  <c r="B18" i="1"/>
  <c r="AM17" i="1"/>
  <c r="AL17" i="1"/>
  <c r="AK17" i="1"/>
  <c r="U17" i="1"/>
  <c r="F17" i="1"/>
  <c r="E17" i="1"/>
  <c r="D17" i="1"/>
  <c r="C17" i="1"/>
  <c r="B17" i="1"/>
  <c r="AM16" i="1"/>
  <c r="AL16" i="1"/>
  <c r="AK16" i="1"/>
  <c r="U16" i="1"/>
  <c r="F16" i="1"/>
  <c r="E16" i="1"/>
  <c r="D16" i="1"/>
  <c r="C16" i="1"/>
  <c r="B16" i="1"/>
  <c r="AM15" i="1"/>
  <c r="AL15" i="1"/>
  <c r="AK15" i="1"/>
  <c r="U15" i="1"/>
  <c r="F15" i="1"/>
  <c r="E15" i="1"/>
  <c r="D15" i="1"/>
  <c r="C15" i="1"/>
  <c r="B15" i="1"/>
  <c r="AM14" i="1"/>
  <c r="AL14" i="1"/>
  <c r="AK14" i="1"/>
  <c r="U14" i="1"/>
  <c r="F14" i="1"/>
  <c r="E14" i="1"/>
  <c r="D14" i="1"/>
  <c r="C14" i="1"/>
  <c r="B14" i="1"/>
  <c r="AM13" i="1"/>
  <c r="AL13" i="1"/>
  <c r="AK13" i="1"/>
  <c r="U13" i="1"/>
  <c r="F13" i="1"/>
  <c r="E13" i="1"/>
  <c r="D13" i="1"/>
  <c r="C13" i="1"/>
  <c r="B13" i="1"/>
  <c r="AM12" i="1"/>
  <c r="AL12" i="1"/>
  <c r="AK12" i="1"/>
  <c r="U12" i="1"/>
  <c r="F12" i="1"/>
  <c r="E12" i="1"/>
  <c r="D12" i="1"/>
  <c r="C12" i="1"/>
  <c r="B12" i="1"/>
  <c r="AM11" i="1"/>
  <c r="AL11" i="1"/>
  <c r="AK11" i="1"/>
  <c r="U11" i="1"/>
  <c r="F11" i="1"/>
  <c r="E11" i="1"/>
  <c r="D11" i="1"/>
  <c r="C11" i="1"/>
  <c r="B11" i="1"/>
  <c r="AM10" i="1"/>
  <c r="AL10" i="1"/>
  <c r="AK10" i="1"/>
  <c r="U10" i="1"/>
  <c r="F10" i="1"/>
  <c r="E10" i="1"/>
  <c r="D10" i="1"/>
  <c r="C10" i="1"/>
  <c r="B10" i="1"/>
  <c r="AM9" i="1"/>
  <c r="AL9" i="1"/>
  <c r="AK9" i="1"/>
  <c r="U9" i="1"/>
  <c r="F9" i="1"/>
  <c r="E9" i="1"/>
  <c r="D9" i="1"/>
  <c r="C9" i="1"/>
  <c r="B9" i="1"/>
  <c r="AM8" i="1"/>
  <c r="AL8" i="1"/>
  <c r="AK8" i="1"/>
  <c r="U8" i="1"/>
  <c r="F8" i="1"/>
  <c r="E8" i="1"/>
  <c r="D8" i="1"/>
  <c r="C8" i="1"/>
  <c r="B8" i="1"/>
  <c r="AM7" i="1"/>
  <c r="AL7" i="1"/>
  <c r="AK7" i="1"/>
  <c r="U7" i="1"/>
  <c r="F7" i="1"/>
  <c r="E7" i="1"/>
  <c r="D7" i="1"/>
  <c r="C7" i="1"/>
  <c r="B7" i="1"/>
  <c r="AJ3" i="1"/>
  <c r="AJ2" i="1"/>
</calcChain>
</file>

<file path=xl/sharedStrings.xml><?xml version="1.0" encoding="utf-8"?>
<sst xmlns="http://schemas.openxmlformats.org/spreadsheetml/2006/main" count="48" uniqueCount="44">
  <si>
    <t>YOUR COMPANY NAME</t>
  </si>
  <si>
    <t>Date:</t>
  </si>
  <si>
    <t>Dated:</t>
  </si>
  <si>
    <t>S.No.</t>
  </si>
  <si>
    <t>Emp.ID</t>
  </si>
  <si>
    <t>Name &amp; Address of
the Employee</t>
  </si>
  <si>
    <t>Designation</t>
  </si>
  <si>
    <t>Date of Joining</t>
  </si>
  <si>
    <t>Wages</t>
  </si>
  <si>
    <t>Minimum rate of Wages</t>
  </si>
  <si>
    <t>No. of days worked</t>
  </si>
  <si>
    <t>No. of days absent</t>
  </si>
  <si>
    <t>Hours O.T. during the month</t>
  </si>
  <si>
    <t>Normal Earning</t>
  </si>
  <si>
    <t>O.T. earning</t>
  </si>
  <si>
    <t>Busfare Earnings</t>
  </si>
  <si>
    <t>Gross  wages earned</t>
  </si>
  <si>
    <t>DEDUCTIONS FROM WAGES</t>
  </si>
  <si>
    <t>EMPLOYEER CONTRIBUTION</t>
  </si>
  <si>
    <t>Net Wages Paid</t>
  </si>
  <si>
    <t>ESI Number</t>
  </si>
  <si>
    <t>EPF Number</t>
  </si>
  <si>
    <t>Advance Loan Balance</t>
  </si>
  <si>
    <t>Date &amp; Signature
 of Employees</t>
  </si>
  <si>
    <t>Salary</t>
  </si>
  <si>
    <t>Basic + DA</t>
  </si>
  <si>
    <t>HRA</t>
  </si>
  <si>
    <t>Basic+HRA Total</t>
  </si>
  <si>
    <t>Conveyance Allowance</t>
  </si>
  <si>
    <t>Medical Allowance</t>
  </si>
  <si>
    <t>Total Wages</t>
  </si>
  <si>
    <t>Minimum rate
of wages</t>
  </si>
  <si>
    <t>Total normal Wages</t>
  </si>
  <si>
    <t>E.S.I 1.75%</t>
  </si>
  <si>
    <t>E.P.F 4.75%</t>
  </si>
  <si>
    <t>P.T.</t>
  </si>
  <si>
    <t>I.T.</t>
  </si>
  <si>
    <t>Advance Loan deductions</t>
  </si>
  <si>
    <t>Others</t>
  </si>
  <si>
    <t>Total Deduction</t>
  </si>
  <si>
    <t>E.E.P.F</t>
  </si>
  <si>
    <t>E.E.S.I</t>
  </si>
  <si>
    <t>GRAND TOTAL</t>
  </si>
  <si>
    <t>Next of 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</si>
</sst>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"/>
  </numFmts>
  <fonts count="11" x14ac:knownFonts="1">
    <font>
      <sz val="12"/>
      <color theme="1"/>
      <name val="Calibri"/>
      <family val="2"/>
      <scheme val="minor"/>
    </font>
    <font>
      <b/>
      <sz val="16"/>
      <color theme="0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7B186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22" fontId="6" fillId="0" borderId="3" xfId="0" applyNumberFormat="1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 vertical="center" textRotation="90"/>
      <protection hidden="1"/>
    </xf>
    <xf numFmtId="0" fontId="6" fillId="0" borderId="5" xfId="0" applyFont="1" applyBorder="1" applyAlignment="1" applyProtection="1">
      <alignment horizontal="center" vertical="center" textRotation="90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 textRotation="90" wrapText="1"/>
      <protection hidden="1"/>
    </xf>
    <xf numFmtId="0" fontId="6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textRotation="90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textRotation="90" wrapText="1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 textRotation="90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textRotation="90" wrapText="1"/>
      <protection hidden="1"/>
    </xf>
    <xf numFmtId="0" fontId="6" fillId="0" borderId="11" xfId="0" applyFont="1" applyBorder="1" applyAlignment="1" applyProtection="1">
      <alignment horizontal="center" vertical="center" textRotation="90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164" fontId="2" fillId="0" borderId="4" xfId="0" applyNumberFormat="1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14" fontId="2" fillId="0" borderId="4" xfId="0" applyNumberFormat="1" applyFont="1" applyBorder="1" applyAlignment="1" applyProtection="1">
      <alignment horizontal="left" vertical="center"/>
      <protection hidden="1"/>
    </xf>
    <xf numFmtId="2" fontId="2" fillId="0" borderId="4" xfId="0" applyNumberFormat="1" applyFont="1" applyBorder="1" applyAlignment="1" applyProtection="1">
      <alignment horizontal="right" vertical="center"/>
      <protection hidden="1"/>
    </xf>
    <xf numFmtId="2" fontId="2" fillId="0" borderId="4" xfId="0" applyNumberFormat="1" applyFont="1" applyBorder="1" applyAlignment="1" applyProtection="1">
      <alignment vertical="center"/>
      <protection hidden="1"/>
    </xf>
    <xf numFmtId="2" fontId="8" fillId="0" borderId="4" xfId="0" applyNumberFormat="1" applyFont="1" applyBorder="1" applyAlignment="1" applyProtection="1">
      <alignment vertical="center"/>
      <protection hidden="1"/>
    </xf>
    <xf numFmtId="2" fontId="8" fillId="0" borderId="4" xfId="0" applyNumberFormat="1" applyFont="1" applyBorder="1" applyAlignment="1" applyProtection="1">
      <alignment horizontal="right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>
      <alignment horizontal="center" vertical="center"/>
    </xf>
    <xf numFmtId="0" fontId="10" fillId="0" borderId="12" xfId="0" applyFont="1" applyBorder="1" applyAlignment="1" applyProtection="1">
      <alignment horizontal="left" vertical="center"/>
      <protection hidden="1"/>
    </xf>
    <xf numFmtId="0" fontId="10" fillId="0" borderId="13" xfId="0" applyFont="1" applyBorder="1" applyAlignment="1" applyProtection="1">
      <alignment horizontal="left" vertical="center"/>
      <protection hidden="1"/>
    </xf>
    <xf numFmtId="0" fontId="10" fillId="0" borderId="14" xfId="0" applyFont="1" applyBorder="1" applyAlignment="1" applyProtection="1">
      <alignment horizontal="left" vertical="center"/>
      <protection hidden="1"/>
    </xf>
    <xf numFmtId="0" fontId="10" fillId="0" borderId="14" xfId="0" applyFont="1" applyBorder="1" applyAlignment="1" applyProtection="1">
      <alignment horizontal="left" vertical="center"/>
      <protection hidden="1"/>
    </xf>
    <xf numFmtId="2" fontId="6" fillId="0" borderId="4" xfId="0" applyNumberFormat="1" applyFont="1" applyBorder="1" applyAlignment="1" applyProtection="1">
      <alignment horizontal="right" vertical="center"/>
      <protection hidden="1"/>
    </xf>
    <xf numFmtId="2" fontId="6" fillId="0" borderId="14" xfId="0" applyNumberFormat="1" applyFont="1" applyBorder="1" applyAlignment="1" applyProtection="1">
      <alignment horizontal="right" vertical="center"/>
      <protection hidden="1"/>
    </xf>
    <xf numFmtId="2" fontId="6" fillId="0" borderId="14" xfId="0" applyNumberFormat="1" applyFont="1" applyBorder="1" applyAlignment="1" applyProtection="1">
      <alignment horizontal="left" vertical="center"/>
      <protection hidden="1"/>
    </xf>
    <xf numFmtId="2" fontId="6" fillId="0" borderId="4" xfId="0" applyNumberFormat="1" applyFont="1" applyBorder="1" applyAlignment="1" applyProtection="1">
      <alignment vertical="center"/>
      <protection hidden="1"/>
    </xf>
    <xf numFmtId="0" fontId="2" fillId="0" borderId="4" xfId="0" applyFont="1" applyBorder="1" applyProtection="1"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vertical="center"/>
      <protection hidden="1"/>
    </xf>
    <xf numFmtId="22" fontId="4" fillId="3" borderId="2" xfId="0" applyNumberFormat="1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%20Payroll%20Process%20with%20Atandance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ttendance Register "/>
      <sheetName val="Salary Calculation"/>
      <sheetName val="Payslip Cum Time Card"/>
      <sheetName val="Advance"/>
      <sheetName val="Covering Letter"/>
      <sheetName val="Form5"/>
      <sheetName val="Apr-2008 - Sep-2008"/>
      <sheetName val="Form-3A"/>
      <sheetName val="Form-6A"/>
      <sheetName val="Form-10"/>
      <sheetName val="From 21-A"/>
      <sheetName val="Combined_Challan"/>
      <sheetName val="Consolidated Statement"/>
    </sheetNames>
    <sheetDataSet>
      <sheetData sheetId="0" refreshError="1"/>
      <sheetData sheetId="1">
        <row r="11">
          <cell r="A11">
            <v>1</v>
          </cell>
          <cell r="B11">
            <v>1</v>
          </cell>
          <cell r="C11" t="str">
            <v>JOSHUA</v>
          </cell>
          <cell r="D11" t="str">
            <v>GOD</v>
          </cell>
          <cell r="E11" t="str">
            <v>MANAGER</v>
          </cell>
          <cell r="G11">
            <v>12345678</v>
          </cell>
          <cell r="I11">
            <v>5000</v>
          </cell>
          <cell r="J11">
            <v>3000</v>
          </cell>
          <cell r="AE11" t="str">
            <v>X</v>
          </cell>
          <cell r="AF11" t="str">
            <v>X</v>
          </cell>
          <cell r="AG11" t="str">
            <v>X</v>
          </cell>
          <cell r="AH11" t="str">
            <v>X</v>
          </cell>
          <cell r="AP11">
            <v>4</v>
          </cell>
          <cell r="AQ11">
            <v>0</v>
          </cell>
          <cell r="AR11">
            <v>0</v>
          </cell>
          <cell r="AS11">
            <v>4</v>
          </cell>
          <cell r="AT11">
            <v>0</v>
          </cell>
        </row>
        <row r="13">
          <cell r="A13">
            <v>2</v>
          </cell>
          <cell r="B13">
            <v>2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5">
          <cell r="A15">
            <v>3</v>
          </cell>
          <cell r="B15">
            <v>3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</row>
        <row r="17">
          <cell r="A17">
            <v>4</v>
          </cell>
          <cell r="B17">
            <v>4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9">
          <cell r="A19">
            <v>5</v>
          </cell>
          <cell r="B19">
            <v>5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1">
          <cell r="A21">
            <v>6</v>
          </cell>
          <cell r="B21">
            <v>6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3">
          <cell r="A23">
            <v>7</v>
          </cell>
          <cell r="B23">
            <v>7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5">
          <cell r="A25">
            <v>8</v>
          </cell>
          <cell r="B25">
            <v>8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7">
          <cell r="A27">
            <v>9</v>
          </cell>
          <cell r="B27">
            <v>9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9">
          <cell r="A29">
            <v>10</v>
          </cell>
          <cell r="B29">
            <v>10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1">
          <cell r="A31">
            <v>11</v>
          </cell>
          <cell r="B31">
            <v>11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</row>
        <row r="33">
          <cell r="A33">
            <v>12</v>
          </cell>
          <cell r="B33">
            <v>12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5">
          <cell r="A35">
            <v>13</v>
          </cell>
          <cell r="B35">
            <v>13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7">
          <cell r="A37">
            <v>14</v>
          </cell>
          <cell r="B37">
            <v>14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9">
          <cell r="A39">
            <v>15</v>
          </cell>
          <cell r="B39">
            <v>15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</row>
        <row r="41">
          <cell r="A41">
            <v>16</v>
          </cell>
          <cell r="B41">
            <v>16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</row>
        <row r="43">
          <cell r="A43">
            <v>17</v>
          </cell>
          <cell r="B43">
            <v>17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5">
          <cell r="A45">
            <v>18</v>
          </cell>
          <cell r="B45">
            <v>18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7">
          <cell r="A47">
            <v>19</v>
          </cell>
          <cell r="B47">
            <v>19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9">
          <cell r="A49" t="str">
            <v>TOTAL NO. OF EMPLOYEES</v>
          </cell>
          <cell r="E4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F65C0-F0C9-604B-A9C1-DC3B5A468476}">
  <dimension ref="A1:AN26"/>
  <sheetViews>
    <sheetView tabSelected="1" workbookViewId="0">
      <selection activeCell="E10" sqref="E10"/>
    </sheetView>
  </sheetViews>
  <sheetFormatPr baseColWidth="10" defaultRowHeight="16" x14ac:dyDescent="0.2"/>
  <cols>
    <col min="1" max="5" width="11" style="1" bestFit="1" customWidth="1"/>
    <col min="6" max="6" width="11.5" style="1" bestFit="1" customWidth="1"/>
    <col min="7" max="39" width="11" style="1" bestFit="1" customWidth="1"/>
    <col min="40" max="16384" width="10.83203125" style="1"/>
  </cols>
  <sheetData>
    <row r="1" spans="1:40" ht="20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</row>
    <row r="2" spans="1:40" ht="20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8" t="s">
        <v>1</v>
      </c>
      <c r="AH2" s="49"/>
      <c r="AI2" s="49"/>
      <c r="AJ2" s="50">
        <f ca="1">NOW()</f>
        <v>44655.625833333332</v>
      </c>
      <c r="AK2" s="51"/>
      <c r="AL2" s="51"/>
      <c r="AM2" s="51"/>
      <c r="AN2" s="51"/>
    </row>
    <row r="3" spans="1:40" x14ac:dyDescent="0.2">
      <c r="A3" s="2"/>
      <c r="B3" s="2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5" t="s">
        <v>2</v>
      </c>
      <c r="AH3" s="4"/>
      <c r="AI3" s="4"/>
      <c r="AJ3" s="6">
        <f ca="1">NOW()</f>
        <v>44655.625833333332</v>
      </c>
      <c r="AK3" s="6"/>
      <c r="AL3" s="6"/>
      <c r="AM3" s="6"/>
      <c r="AN3" s="6"/>
    </row>
    <row r="4" spans="1:40" x14ac:dyDescent="0.2">
      <c r="A4" s="7" t="s">
        <v>3</v>
      </c>
      <c r="B4" s="8" t="s">
        <v>4</v>
      </c>
      <c r="C4" s="9" t="s">
        <v>5</v>
      </c>
      <c r="D4" s="9" t="s">
        <v>43</v>
      </c>
      <c r="E4" s="9" t="s">
        <v>6</v>
      </c>
      <c r="F4" s="8" t="s">
        <v>7</v>
      </c>
      <c r="G4" s="10" t="s">
        <v>8</v>
      </c>
      <c r="H4" s="10"/>
      <c r="I4" s="10"/>
      <c r="J4" s="10"/>
      <c r="K4" s="10"/>
      <c r="L4" s="10"/>
      <c r="M4" s="10"/>
      <c r="N4" s="10" t="s">
        <v>9</v>
      </c>
      <c r="O4" s="10"/>
      <c r="P4" s="10"/>
      <c r="Q4" s="10"/>
      <c r="R4" s="10"/>
      <c r="S4" s="10"/>
      <c r="T4" s="11" t="s">
        <v>10</v>
      </c>
      <c r="U4" s="11" t="s">
        <v>11</v>
      </c>
      <c r="V4" s="11" t="s">
        <v>12</v>
      </c>
      <c r="W4" s="12" t="s">
        <v>13</v>
      </c>
      <c r="X4" s="12" t="s">
        <v>14</v>
      </c>
      <c r="Y4" s="12" t="s">
        <v>15</v>
      </c>
      <c r="Z4" s="12" t="s">
        <v>16</v>
      </c>
      <c r="AA4" s="13" t="s">
        <v>17</v>
      </c>
      <c r="AB4" s="13"/>
      <c r="AC4" s="13"/>
      <c r="AD4" s="13"/>
      <c r="AE4" s="13"/>
      <c r="AF4" s="13"/>
      <c r="AG4" s="13"/>
      <c r="AH4" s="14" t="s">
        <v>18</v>
      </c>
      <c r="AI4" s="15"/>
      <c r="AJ4" s="12" t="s">
        <v>19</v>
      </c>
      <c r="AK4" s="12" t="s">
        <v>20</v>
      </c>
      <c r="AL4" s="12" t="s">
        <v>21</v>
      </c>
      <c r="AM4" s="12" t="s">
        <v>22</v>
      </c>
      <c r="AN4" s="16" t="s">
        <v>23</v>
      </c>
    </row>
    <row r="5" spans="1:40" x14ac:dyDescent="0.2">
      <c r="A5" s="7"/>
      <c r="B5" s="17"/>
      <c r="C5" s="18"/>
      <c r="D5" s="18"/>
      <c r="E5" s="18"/>
      <c r="F5" s="17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9"/>
      <c r="U5" s="19"/>
      <c r="V5" s="19"/>
      <c r="W5" s="12"/>
      <c r="X5" s="12"/>
      <c r="Y5" s="12"/>
      <c r="Z5" s="12"/>
      <c r="AA5" s="13"/>
      <c r="AB5" s="13"/>
      <c r="AC5" s="13"/>
      <c r="AD5" s="13"/>
      <c r="AE5" s="13"/>
      <c r="AF5" s="13"/>
      <c r="AG5" s="13"/>
      <c r="AH5" s="20"/>
      <c r="AI5" s="21"/>
      <c r="AJ5" s="12"/>
      <c r="AK5" s="12"/>
      <c r="AL5" s="12"/>
      <c r="AM5" s="12"/>
      <c r="AN5" s="10"/>
    </row>
    <row r="6" spans="1:40" ht="54" x14ac:dyDescent="0.2">
      <c r="A6" s="7"/>
      <c r="B6" s="22"/>
      <c r="C6" s="23"/>
      <c r="D6" s="23"/>
      <c r="E6" s="23"/>
      <c r="F6" s="22"/>
      <c r="G6" s="24" t="s">
        <v>24</v>
      </c>
      <c r="H6" s="24" t="s">
        <v>25</v>
      </c>
      <c r="I6" s="24" t="s">
        <v>26</v>
      </c>
      <c r="J6" s="24" t="s">
        <v>27</v>
      </c>
      <c r="K6" s="24" t="s">
        <v>28</v>
      </c>
      <c r="L6" s="24" t="s">
        <v>29</v>
      </c>
      <c r="M6" s="24" t="s">
        <v>30</v>
      </c>
      <c r="N6" s="24" t="s">
        <v>31</v>
      </c>
      <c r="O6" s="24" t="s">
        <v>26</v>
      </c>
      <c r="P6" s="24" t="s">
        <v>32</v>
      </c>
      <c r="Q6" s="24" t="s">
        <v>28</v>
      </c>
      <c r="R6" s="24" t="s">
        <v>29</v>
      </c>
      <c r="S6" s="24" t="s">
        <v>30</v>
      </c>
      <c r="T6" s="25"/>
      <c r="U6" s="25"/>
      <c r="V6" s="25"/>
      <c r="W6" s="12"/>
      <c r="X6" s="12"/>
      <c r="Y6" s="12"/>
      <c r="Z6" s="12"/>
      <c r="AA6" s="26" t="s">
        <v>33</v>
      </c>
      <c r="AB6" s="26" t="s">
        <v>34</v>
      </c>
      <c r="AC6" s="26" t="s">
        <v>35</v>
      </c>
      <c r="AD6" s="26" t="s">
        <v>36</v>
      </c>
      <c r="AE6" s="24" t="s">
        <v>37</v>
      </c>
      <c r="AF6" s="24" t="s">
        <v>38</v>
      </c>
      <c r="AG6" s="24" t="s">
        <v>39</v>
      </c>
      <c r="AH6" s="24" t="s">
        <v>40</v>
      </c>
      <c r="AI6" s="24" t="s">
        <v>41</v>
      </c>
      <c r="AJ6" s="12"/>
      <c r="AK6" s="12"/>
      <c r="AL6" s="12"/>
      <c r="AM6" s="12"/>
      <c r="AN6" s="10"/>
    </row>
    <row r="7" spans="1:40" x14ac:dyDescent="0.2">
      <c r="A7" s="27">
        <v>1</v>
      </c>
      <c r="B7" s="28">
        <f>VLOOKUP(A7,'[1]Attendance Register '!A11:BD48,2,FALSE)</f>
        <v>1</v>
      </c>
      <c r="C7" s="29" t="str">
        <f>VLOOKUP(A7,'[1]Attendance Register '!A11:BD48,3,FALSE)</f>
        <v>JOSHUA</v>
      </c>
      <c r="D7" s="29" t="str">
        <f>VLOOKUP(A7,'[1]Attendance Register '!A11:BD48,4,FALSE)</f>
        <v>GOD</v>
      </c>
      <c r="E7" s="29" t="str">
        <f>VLOOKUP(A7,'[1]Attendance Register '!A11:BD48,5,FALSE)</f>
        <v>MANAGER</v>
      </c>
      <c r="F7" s="30">
        <f>VLOOKUP(A7,'[1]Attendance Register '!A11:BD48,6,FALSE)</f>
        <v>0</v>
      </c>
      <c r="G7" s="31">
        <f>VLOOKUP(A7,'[1]Attendance Register '!A11:BD48,9,FALSE)</f>
        <v>5000</v>
      </c>
      <c r="H7" s="32">
        <f>VLOOKUP(A7,'[1]Attendance Register '!A11:BD48,10,FALSE)</f>
        <v>3000</v>
      </c>
      <c r="I7" s="32">
        <f>ROUND(G7*25%,0)</f>
        <v>1250</v>
      </c>
      <c r="J7" s="33">
        <f>SUM(H7:I7)</f>
        <v>4250</v>
      </c>
      <c r="K7" s="32">
        <f>ROUND(G7*15%,0)</f>
        <v>750</v>
      </c>
      <c r="L7" s="32">
        <f>ROUND(G7*10%,0)</f>
        <v>500</v>
      </c>
      <c r="M7" s="34">
        <f t="shared" ref="M7:M25" si="0">SUM(J7:L7)</f>
        <v>5500</v>
      </c>
      <c r="N7" s="32">
        <f t="shared" ref="N7:N25" si="1">ROUND(T7/30*H7,0)</f>
        <v>400</v>
      </c>
      <c r="O7" s="32">
        <f t="shared" ref="O7:O25" si="2">ROUND(T7/30*I7,0)</f>
        <v>167</v>
      </c>
      <c r="P7" s="33">
        <f t="shared" ref="P7:P25" si="3">SUM(N7:O7)</f>
        <v>567</v>
      </c>
      <c r="Q7" s="32">
        <f>ROUND(T7/30*K7,0)</f>
        <v>100</v>
      </c>
      <c r="R7" s="32">
        <f>ROUND(T7/30*L7,0)</f>
        <v>67</v>
      </c>
      <c r="S7" s="33">
        <f>SUM(R7+Q7+P7)</f>
        <v>734</v>
      </c>
      <c r="T7" s="35">
        <f>VLOOKUP(A7,'[1]Attendance Register '!A11:BD48,45,FALSE)</f>
        <v>4</v>
      </c>
      <c r="U7" s="35">
        <f>VLOOKUP(A7,'[1]Attendance Register '!A11:BD48,44,FALSE)</f>
        <v>0</v>
      </c>
      <c r="V7" s="35">
        <f>VLOOKUP(A7,'[1]Attendance Register '!A11:BD48,46,FALSE)</f>
        <v>0</v>
      </c>
      <c r="W7" s="34">
        <f>SUM(S7+Y7+X7)</f>
        <v>734</v>
      </c>
      <c r="X7" s="31">
        <f t="shared" ref="X7:X25" si="4">ROUND(V7/26/8*G7,0)</f>
        <v>0</v>
      </c>
      <c r="Y7" s="31">
        <f>VLOOKUP(A7,'[1]Attendance Register '!A11:BD48,49,FALSE)</f>
        <v>0</v>
      </c>
      <c r="Z7" s="34">
        <f t="shared" ref="Z7:Z25" si="5">+P7-AB7-AA7</f>
        <v>241</v>
      </c>
      <c r="AA7" s="31">
        <f>IF(G7&lt;=9000,ROUNDUP((G7)*1.75%,0),0)</f>
        <v>88</v>
      </c>
      <c r="AB7" s="31">
        <f>IF(G7&lt;=9000,ROUNDUP((G7)*4.75%,0),0)</f>
        <v>238</v>
      </c>
      <c r="AC7" s="31">
        <f>VLOOKUP(A7,'[1]Attendance Register '!A11:BD48,47,FALSE)</f>
        <v>0</v>
      </c>
      <c r="AD7" s="31">
        <f>VLOOKUP(A7,'[1]Attendance Register '!A11:BD48,48,FALSE)</f>
        <v>0</v>
      </c>
      <c r="AE7" s="31">
        <f>VLOOKUP(A7,'[1]Attendance Register '!A11:BD48,50,FALSE)</f>
        <v>0</v>
      </c>
      <c r="AF7" s="31">
        <f>VLOOKUP(A7,'[1]Attendance Register '!A11:BD48,52,FALSE)</f>
        <v>0</v>
      </c>
      <c r="AG7" s="34">
        <f t="shared" ref="AG7:AG25" si="6">SUM(AA7:AF7)</f>
        <v>326</v>
      </c>
      <c r="AH7" s="34">
        <f>IF(H7&lt;=6000,ROUNDUP((H7)*12%,0),IF(H7&gt;=7000,ROUNDUP(6500*12%,0),0))</f>
        <v>360</v>
      </c>
      <c r="AI7" s="34">
        <f>IF(H7&lt;=6000,ROUNDUP((H7)*13.61%,0),IF(H7&gt;=7000,ROUNDUP(6500*13.61%,0),0))</f>
        <v>409</v>
      </c>
      <c r="AJ7" s="31">
        <f t="shared" ref="AJ7:AJ25" si="7">+W7-AG7</f>
        <v>408</v>
      </c>
      <c r="AK7" s="36">
        <f>VLOOKUP(A7,'[1]Attendance Register '!A11:BD48,7,FALSE)</f>
        <v>12345678</v>
      </c>
      <c r="AL7" s="36">
        <f>VLOOKUP(A7,'[1]Attendance Register '!A11:BD48,8,FALSE)</f>
        <v>0</v>
      </c>
      <c r="AM7" s="36">
        <f>VLOOKUP(A7,'[1]Attendance Register '!A11:BD48,51,FALSE)</f>
        <v>0</v>
      </c>
      <c r="AN7" s="27"/>
    </row>
    <row r="8" spans="1:40" x14ac:dyDescent="0.2">
      <c r="A8" s="27">
        <f>+A7+1</f>
        <v>2</v>
      </c>
      <c r="B8" s="28">
        <f>VLOOKUP(A8,'[1]Attendance Register '!A12:BD49,2,FALSE)</f>
        <v>2</v>
      </c>
      <c r="C8" s="29">
        <f>VLOOKUP(A8,'[1]Attendance Register '!A12:BD49,3,FALSE)</f>
        <v>0</v>
      </c>
      <c r="D8" s="29">
        <f>VLOOKUP(A8,'[1]Attendance Register '!A12:BD49,4,FALSE)</f>
        <v>0</v>
      </c>
      <c r="E8" s="29">
        <f>VLOOKUP(A8,'[1]Attendance Register '!A12:BD49,5,FALSE)</f>
        <v>0</v>
      </c>
      <c r="F8" s="30">
        <f>VLOOKUP(A8,'[1]Attendance Register '!A12:BD49,6,FALSE)</f>
        <v>0</v>
      </c>
      <c r="G8" s="31">
        <f>VLOOKUP(A8,'[1]Attendance Register '!A12:BD49,9,FALSE)</f>
        <v>0</v>
      </c>
      <c r="H8" s="32">
        <f>VLOOKUP(A8,'[1]Attendance Register '!A12:BD49,10,FALSE)</f>
        <v>0</v>
      </c>
      <c r="I8" s="32">
        <f t="shared" ref="I8:I25" si="8">ROUND(G8*25%,0)</f>
        <v>0</v>
      </c>
      <c r="J8" s="33">
        <f t="shared" ref="J8:J25" si="9">SUM(H8:I8)</f>
        <v>0</v>
      </c>
      <c r="K8" s="32">
        <f t="shared" ref="K8:K25" si="10">ROUND(G8*15%,0)</f>
        <v>0</v>
      </c>
      <c r="L8" s="32">
        <f t="shared" ref="L8:L25" si="11">ROUND(G8*10%,0)</f>
        <v>0</v>
      </c>
      <c r="M8" s="34">
        <f t="shared" si="0"/>
        <v>0</v>
      </c>
      <c r="N8" s="32">
        <f t="shared" si="1"/>
        <v>0</v>
      </c>
      <c r="O8" s="32">
        <f t="shared" si="2"/>
        <v>0</v>
      </c>
      <c r="P8" s="33">
        <f t="shared" si="3"/>
        <v>0</v>
      </c>
      <c r="Q8" s="32">
        <f t="shared" ref="Q8:Q25" si="12">ROUND(T8/30*K8,0)</f>
        <v>0</v>
      </c>
      <c r="R8" s="32">
        <f t="shared" ref="R8:R25" si="13">ROUND(T8/30*L8,0)</f>
        <v>0</v>
      </c>
      <c r="S8" s="33">
        <f t="shared" ref="S8:S25" si="14">SUM(R8+Q8+P8)</f>
        <v>0</v>
      </c>
      <c r="T8" s="35">
        <f>VLOOKUP(A8,'[1]Attendance Register '!A12:BD49,45,FALSE)</f>
        <v>0</v>
      </c>
      <c r="U8" s="35">
        <f>VLOOKUP(A8,'[1]Attendance Register '!A12:BD49,44,FALSE)</f>
        <v>0</v>
      </c>
      <c r="V8" s="35">
        <f>VLOOKUP(A8,'[1]Attendance Register '!A12:BD49,46,FALSE)</f>
        <v>0</v>
      </c>
      <c r="W8" s="34">
        <f t="shared" ref="W8:W25" si="15">SUM(S8+Y8+X8)</f>
        <v>0</v>
      </c>
      <c r="X8" s="31">
        <f t="shared" si="4"/>
        <v>0</v>
      </c>
      <c r="Y8" s="31">
        <f>VLOOKUP(A8,'[1]Attendance Register '!A12:BD49,49,FALSE)</f>
        <v>0</v>
      </c>
      <c r="Z8" s="34">
        <f t="shared" si="5"/>
        <v>0</v>
      </c>
      <c r="AA8" s="31">
        <f t="shared" ref="AA8:AA25" si="16">IF(G8&lt;=9000,ROUNDUP((G8)*1.75%,0),0)</f>
        <v>0</v>
      </c>
      <c r="AB8" s="31">
        <f t="shared" ref="AB8:AB25" si="17">IF(G8&lt;=9000,ROUNDUP((G8)*4.75%,0),0)</f>
        <v>0</v>
      </c>
      <c r="AC8" s="31">
        <f>VLOOKUP(A8,'[1]Attendance Register '!A12:BD49,47,FALSE)</f>
        <v>0</v>
      </c>
      <c r="AD8" s="31">
        <f>VLOOKUP(A8,'[1]Attendance Register '!A12:BD49,48,FALSE)</f>
        <v>0</v>
      </c>
      <c r="AE8" s="31">
        <f>VLOOKUP(A8,'[1]Attendance Register '!A12:BD49,50,FALSE)</f>
        <v>0</v>
      </c>
      <c r="AF8" s="31">
        <f>VLOOKUP(A8,'[1]Attendance Register '!A12:BD49,52,FALSE)</f>
        <v>0</v>
      </c>
      <c r="AG8" s="34">
        <f t="shared" si="6"/>
        <v>0</v>
      </c>
      <c r="AH8" s="34">
        <f t="shared" ref="AH8:AH25" si="18">IF(H8&lt;=6000,ROUNDUP((H8)*12%,0),IF(H8&gt;=7000,ROUNDUP(6500*12%,0),0))</f>
        <v>0</v>
      </c>
      <c r="AI8" s="34">
        <f t="shared" ref="AI8:AI25" si="19">IF(H8&lt;=6000,ROUNDUP((H8)*13.61%,0),IF(H8&gt;=7000,ROUNDUP(6500*13.61%,0),0))</f>
        <v>0</v>
      </c>
      <c r="AJ8" s="31">
        <f t="shared" si="7"/>
        <v>0</v>
      </c>
      <c r="AK8" s="36">
        <f>VLOOKUP(A8,'[1]Attendance Register '!A12:BD49,7,FALSE)</f>
        <v>0</v>
      </c>
      <c r="AL8" s="36">
        <f>VLOOKUP(A8,'[1]Attendance Register '!A12:BD49,8,FALSE)</f>
        <v>0</v>
      </c>
      <c r="AM8" s="36">
        <f>VLOOKUP(A8,'[1]Attendance Register '!A12:BD49,51,FALSE)</f>
        <v>0</v>
      </c>
      <c r="AN8" s="27"/>
    </row>
    <row r="9" spans="1:40" x14ac:dyDescent="0.2">
      <c r="A9" s="27">
        <f t="shared" ref="A9:A25" si="20">+A8+1</f>
        <v>3</v>
      </c>
      <c r="B9" s="28">
        <f>VLOOKUP(A9,'[1]Attendance Register '!A13:BD50,2,FALSE)</f>
        <v>3</v>
      </c>
      <c r="C9" s="29">
        <f>VLOOKUP(A9,'[1]Attendance Register '!A13:BD50,3,FALSE)</f>
        <v>0</v>
      </c>
      <c r="D9" s="29">
        <f>VLOOKUP(A9,'[1]Attendance Register '!A13:BD50,4,FALSE)</f>
        <v>0</v>
      </c>
      <c r="E9" s="29">
        <f>VLOOKUP(A9,'[1]Attendance Register '!A13:BD50,5,FALSE)</f>
        <v>0</v>
      </c>
      <c r="F9" s="30">
        <f>VLOOKUP(A9,'[1]Attendance Register '!A13:BD50,6,FALSE)</f>
        <v>0</v>
      </c>
      <c r="G9" s="31">
        <f>VLOOKUP(A9,'[1]Attendance Register '!A13:BD50,9,FALSE)</f>
        <v>0</v>
      </c>
      <c r="H9" s="32">
        <f>VLOOKUP(A9,'[1]Attendance Register '!A13:BD50,10,FALSE)</f>
        <v>0</v>
      </c>
      <c r="I9" s="32">
        <f t="shared" si="8"/>
        <v>0</v>
      </c>
      <c r="J9" s="33">
        <f t="shared" si="9"/>
        <v>0</v>
      </c>
      <c r="K9" s="32">
        <f t="shared" si="10"/>
        <v>0</v>
      </c>
      <c r="L9" s="32">
        <f t="shared" si="11"/>
        <v>0</v>
      </c>
      <c r="M9" s="34">
        <f t="shared" si="0"/>
        <v>0</v>
      </c>
      <c r="N9" s="32">
        <f t="shared" si="1"/>
        <v>0</v>
      </c>
      <c r="O9" s="32">
        <f t="shared" si="2"/>
        <v>0</v>
      </c>
      <c r="P9" s="33">
        <f t="shared" si="3"/>
        <v>0</v>
      </c>
      <c r="Q9" s="32">
        <f t="shared" si="12"/>
        <v>0</v>
      </c>
      <c r="R9" s="32">
        <f t="shared" si="13"/>
        <v>0</v>
      </c>
      <c r="S9" s="33">
        <f t="shared" si="14"/>
        <v>0</v>
      </c>
      <c r="T9" s="35">
        <f>VLOOKUP(A9,'[1]Attendance Register '!A13:BD50,45,FALSE)</f>
        <v>0</v>
      </c>
      <c r="U9" s="35">
        <f>VLOOKUP(A9,'[1]Attendance Register '!A13:BD50,44,FALSE)</f>
        <v>0</v>
      </c>
      <c r="V9" s="35">
        <f>VLOOKUP(A9,'[1]Attendance Register '!A13:BD50,46,FALSE)</f>
        <v>0</v>
      </c>
      <c r="W9" s="34">
        <f t="shared" si="15"/>
        <v>0</v>
      </c>
      <c r="X9" s="31">
        <f t="shared" si="4"/>
        <v>0</v>
      </c>
      <c r="Y9" s="31">
        <f>VLOOKUP(A9,'[1]Attendance Register '!A13:BD50,49,FALSE)</f>
        <v>0</v>
      </c>
      <c r="Z9" s="34">
        <f t="shared" si="5"/>
        <v>0</v>
      </c>
      <c r="AA9" s="31">
        <f t="shared" si="16"/>
        <v>0</v>
      </c>
      <c r="AB9" s="31">
        <f t="shared" si="17"/>
        <v>0</v>
      </c>
      <c r="AC9" s="31">
        <f>VLOOKUP(A9,'[1]Attendance Register '!A13:BD50,47,FALSE)</f>
        <v>0</v>
      </c>
      <c r="AD9" s="31">
        <f>VLOOKUP(A9,'[1]Attendance Register '!A13:BD50,48,FALSE)</f>
        <v>0</v>
      </c>
      <c r="AE9" s="31">
        <f>VLOOKUP(A9,'[1]Attendance Register '!A13:BD50,50,FALSE)</f>
        <v>0</v>
      </c>
      <c r="AF9" s="31">
        <f>VLOOKUP(A9,'[1]Attendance Register '!A13:BD50,52,FALSE)</f>
        <v>0</v>
      </c>
      <c r="AG9" s="34">
        <f t="shared" si="6"/>
        <v>0</v>
      </c>
      <c r="AH9" s="34">
        <f t="shared" si="18"/>
        <v>0</v>
      </c>
      <c r="AI9" s="34">
        <f t="shared" si="19"/>
        <v>0</v>
      </c>
      <c r="AJ9" s="31">
        <f t="shared" si="7"/>
        <v>0</v>
      </c>
      <c r="AK9" s="36">
        <f>VLOOKUP(A9,'[1]Attendance Register '!A13:BD50,7,FALSE)</f>
        <v>0</v>
      </c>
      <c r="AL9" s="36">
        <f>VLOOKUP(A9,'[1]Attendance Register '!A13:BD50,8,FALSE)</f>
        <v>0</v>
      </c>
      <c r="AM9" s="36">
        <f>VLOOKUP(A9,'[1]Attendance Register '!A13:BD50,51,FALSE)</f>
        <v>0</v>
      </c>
      <c r="AN9" s="27"/>
    </row>
    <row r="10" spans="1:40" x14ac:dyDescent="0.2">
      <c r="A10" s="27">
        <f t="shared" si="20"/>
        <v>4</v>
      </c>
      <c r="B10" s="28">
        <f>VLOOKUP(A10,'[1]Attendance Register '!A14:BD51,2,FALSE)</f>
        <v>4</v>
      </c>
      <c r="C10" s="29">
        <f>VLOOKUP(A10,'[1]Attendance Register '!A14:BD51,3,FALSE)</f>
        <v>0</v>
      </c>
      <c r="D10" s="29">
        <f>VLOOKUP(A10,'[1]Attendance Register '!A14:BD51,4,FALSE)</f>
        <v>0</v>
      </c>
      <c r="E10" s="29">
        <f>VLOOKUP(A10,'[1]Attendance Register '!A14:BD51,5,FALSE)</f>
        <v>0</v>
      </c>
      <c r="F10" s="30">
        <f>VLOOKUP(A10,'[1]Attendance Register '!A14:BD51,6,FALSE)</f>
        <v>0</v>
      </c>
      <c r="G10" s="31">
        <f>VLOOKUP(A10,'[1]Attendance Register '!A14:BD51,9,FALSE)</f>
        <v>0</v>
      </c>
      <c r="H10" s="32">
        <f>VLOOKUP(A10,'[1]Attendance Register '!A14:BD51,10,FALSE)</f>
        <v>0</v>
      </c>
      <c r="I10" s="32">
        <f t="shared" si="8"/>
        <v>0</v>
      </c>
      <c r="J10" s="33">
        <f t="shared" si="9"/>
        <v>0</v>
      </c>
      <c r="K10" s="32">
        <f t="shared" si="10"/>
        <v>0</v>
      </c>
      <c r="L10" s="32">
        <f t="shared" si="11"/>
        <v>0</v>
      </c>
      <c r="M10" s="34">
        <f t="shared" si="0"/>
        <v>0</v>
      </c>
      <c r="N10" s="32">
        <f t="shared" si="1"/>
        <v>0</v>
      </c>
      <c r="O10" s="32">
        <f t="shared" si="2"/>
        <v>0</v>
      </c>
      <c r="P10" s="33">
        <f t="shared" si="3"/>
        <v>0</v>
      </c>
      <c r="Q10" s="32">
        <f t="shared" si="12"/>
        <v>0</v>
      </c>
      <c r="R10" s="32">
        <f t="shared" si="13"/>
        <v>0</v>
      </c>
      <c r="S10" s="33">
        <f t="shared" si="14"/>
        <v>0</v>
      </c>
      <c r="T10" s="35">
        <f>VLOOKUP(A10,'[1]Attendance Register '!A14:BD51,45,FALSE)</f>
        <v>0</v>
      </c>
      <c r="U10" s="35">
        <f>VLOOKUP(A10,'[1]Attendance Register '!A14:BD51,44,FALSE)</f>
        <v>0</v>
      </c>
      <c r="V10" s="35">
        <f>VLOOKUP(A10,'[1]Attendance Register '!A14:BD51,46,FALSE)</f>
        <v>0</v>
      </c>
      <c r="W10" s="34">
        <f t="shared" si="15"/>
        <v>0</v>
      </c>
      <c r="X10" s="31">
        <f t="shared" si="4"/>
        <v>0</v>
      </c>
      <c r="Y10" s="31">
        <f>VLOOKUP(A10,'[1]Attendance Register '!A14:BD51,49,FALSE)</f>
        <v>0</v>
      </c>
      <c r="Z10" s="34">
        <f t="shared" si="5"/>
        <v>0</v>
      </c>
      <c r="AA10" s="31">
        <f t="shared" si="16"/>
        <v>0</v>
      </c>
      <c r="AB10" s="31">
        <f t="shared" si="17"/>
        <v>0</v>
      </c>
      <c r="AC10" s="31">
        <f>VLOOKUP(A10,'[1]Attendance Register '!A14:BD51,47,FALSE)</f>
        <v>0</v>
      </c>
      <c r="AD10" s="31">
        <f>VLOOKUP(A10,'[1]Attendance Register '!A14:BD51,48,FALSE)</f>
        <v>0</v>
      </c>
      <c r="AE10" s="31">
        <f>VLOOKUP(A10,'[1]Attendance Register '!A14:BD51,50,FALSE)</f>
        <v>0</v>
      </c>
      <c r="AF10" s="31">
        <f>VLOOKUP(A10,'[1]Attendance Register '!A14:BD51,52,FALSE)</f>
        <v>0</v>
      </c>
      <c r="AG10" s="34">
        <f t="shared" si="6"/>
        <v>0</v>
      </c>
      <c r="AH10" s="34">
        <f t="shared" si="18"/>
        <v>0</v>
      </c>
      <c r="AI10" s="34">
        <f t="shared" si="19"/>
        <v>0</v>
      </c>
      <c r="AJ10" s="31">
        <f t="shared" si="7"/>
        <v>0</v>
      </c>
      <c r="AK10" s="36">
        <f>VLOOKUP(A10,'[1]Attendance Register '!A14:BD51,7,FALSE)</f>
        <v>0</v>
      </c>
      <c r="AL10" s="36">
        <f>VLOOKUP(A10,'[1]Attendance Register '!A14:BD51,8,FALSE)</f>
        <v>0</v>
      </c>
      <c r="AM10" s="36">
        <f>VLOOKUP(A10,'[1]Attendance Register '!A14:BD51,51,FALSE)</f>
        <v>0</v>
      </c>
      <c r="AN10" s="27"/>
    </row>
    <row r="11" spans="1:40" x14ac:dyDescent="0.2">
      <c r="A11" s="27">
        <f t="shared" si="20"/>
        <v>5</v>
      </c>
      <c r="B11" s="28">
        <f>VLOOKUP(A11,'[1]Attendance Register '!A15:BD52,2,FALSE)</f>
        <v>5</v>
      </c>
      <c r="C11" s="29">
        <f>VLOOKUP(A11,'[1]Attendance Register '!A15:BD52,3,FALSE)</f>
        <v>0</v>
      </c>
      <c r="D11" s="29">
        <f>VLOOKUP(A11,'[1]Attendance Register '!A15:BD52,4,FALSE)</f>
        <v>0</v>
      </c>
      <c r="E11" s="29">
        <f>VLOOKUP(A11,'[1]Attendance Register '!A15:BD52,5,FALSE)</f>
        <v>0</v>
      </c>
      <c r="F11" s="30">
        <f>VLOOKUP(A11,'[1]Attendance Register '!A15:BD52,6,FALSE)</f>
        <v>0</v>
      </c>
      <c r="G11" s="31">
        <f>VLOOKUP(A11,'[1]Attendance Register '!A15:BD52,9,FALSE)</f>
        <v>0</v>
      </c>
      <c r="H11" s="32">
        <f>VLOOKUP(A11,'[1]Attendance Register '!A15:BD52,10,FALSE)</f>
        <v>0</v>
      </c>
      <c r="I11" s="32">
        <f t="shared" si="8"/>
        <v>0</v>
      </c>
      <c r="J11" s="33">
        <f t="shared" si="9"/>
        <v>0</v>
      </c>
      <c r="K11" s="32">
        <f t="shared" si="10"/>
        <v>0</v>
      </c>
      <c r="L11" s="32">
        <f t="shared" si="11"/>
        <v>0</v>
      </c>
      <c r="M11" s="34">
        <f t="shared" si="0"/>
        <v>0</v>
      </c>
      <c r="N11" s="32">
        <f t="shared" si="1"/>
        <v>0</v>
      </c>
      <c r="O11" s="32">
        <f t="shared" si="2"/>
        <v>0</v>
      </c>
      <c r="P11" s="33">
        <f t="shared" si="3"/>
        <v>0</v>
      </c>
      <c r="Q11" s="32">
        <f t="shared" si="12"/>
        <v>0</v>
      </c>
      <c r="R11" s="32">
        <f t="shared" si="13"/>
        <v>0</v>
      </c>
      <c r="S11" s="33">
        <f t="shared" si="14"/>
        <v>0</v>
      </c>
      <c r="T11" s="35">
        <f>VLOOKUP(A11,'[1]Attendance Register '!A15:BD52,45,FALSE)</f>
        <v>0</v>
      </c>
      <c r="U11" s="35">
        <f>VLOOKUP(A11,'[1]Attendance Register '!A15:BD52,44,FALSE)</f>
        <v>0</v>
      </c>
      <c r="V11" s="35">
        <f>VLOOKUP(A11,'[1]Attendance Register '!A15:BD52,46,FALSE)</f>
        <v>0</v>
      </c>
      <c r="W11" s="34">
        <f t="shared" si="15"/>
        <v>0</v>
      </c>
      <c r="X11" s="31">
        <f t="shared" si="4"/>
        <v>0</v>
      </c>
      <c r="Y11" s="31">
        <f>VLOOKUP(A11,'[1]Attendance Register '!A15:BD52,49,FALSE)</f>
        <v>0</v>
      </c>
      <c r="Z11" s="34">
        <f t="shared" si="5"/>
        <v>0</v>
      </c>
      <c r="AA11" s="31">
        <f t="shared" si="16"/>
        <v>0</v>
      </c>
      <c r="AB11" s="31">
        <f t="shared" si="17"/>
        <v>0</v>
      </c>
      <c r="AC11" s="31">
        <f>VLOOKUP(A11,'[1]Attendance Register '!A15:BD52,47,FALSE)</f>
        <v>0</v>
      </c>
      <c r="AD11" s="31">
        <f>VLOOKUP(A11,'[1]Attendance Register '!A15:BD52,48,FALSE)</f>
        <v>0</v>
      </c>
      <c r="AE11" s="31">
        <f>VLOOKUP(A11,'[1]Attendance Register '!A15:BD52,50,FALSE)</f>
        <v>0</v>
      </c>
      <c r="AF11" s="31">
        <f>VLOOKUP(A11,'[1]Attendance Register '!A15:BD52,52,FALSE)</f>
        <v>0</v>
      </c>
      <c r="AG11" s="34">
        <f t="shared" si="6"/>
        <v>0</v>
      </c>
      <c r="AH11" s="34">
        <f t="shared" si="18"/>
        <v>0</v>
      </c>
      <c r="AI11" s="34">
        <f t="shared" si="19"/>
        <v>0</v>
      </c>
      <c r="AJ11" s="31">
        <f t="shared" si="7"/>
        <v>0</v>
      </c>
      <c r="AK11" s="36">
        <f>VLOOKUP(A11,'[1]Attendance Register '!A15:BD52,7,FALSE)</f>
        <v>0</v>
      </c>
      <c r="AL11" s="36">
        <f>VLOOKUP(A11,'[1]Attendance Register '!A15:BD52,8,FALSE)</f>
        <v>0</v>
      </c>
      <c r="AM11" s="36">
        <f>VLOOKUP(A11,'[1]Attendance Register '!A15:BD52,51,FALSE)</f>
        <v>0</v>
      </c>
      <c r="AN11" s="27"/>
    </row>
    <row r="12" spans="1:40" x14ac:dyDescent="0.2">
      <c r="A12" s="27">
        <f t="shared" si="20"/>
        <v>6</v>
      </c>
      <c r="B12" s="28">
        <f>VLOOKUP(A12,'[1]Attendance Register '!A16:BD53,2,FALSE)</f>
        <v>6</v>
      </c>
      <c r="C12" s="29">
        <f>VLOOKUP(A12,'[1]Attendance Register '!A16:BD53,3,FALSE)</f>
        <v>0</v>
      </c>
      <c r="D12" s="29">
        <f>VLOOKUP(A12,'[1]Attendance Register '!A16:BD53,4,FALSE)</f>
        <v>0</v>
      </c>
      <c r="E12" s="29">
        <f>VLOOKUP(A12,'[1]Attendance Register '!A16:BD53,5,FALSE)</f>
        <v>0</v>
      </c>
      <c r="F12" s="30">
        <f>VLOOKUP(A12,'[1]Attendance Register '!A16:BD53,6,FALSE)</f>
        <v>0</v>
      </c>
      <c r="G12" s="31">
        <f>VLOOKUP(A12,'[1]Attendance Register '!A16:BD53,9,FALSE)</f>
        <v>0</v>
      </c>
      <c r="H12" s="32">
        <f>VLOOKUP(A12,'[1]Attendance Register '!A16:BD53,10,FALSE)</f>
        <v>0</v>
      </c>
      <c r="I12" s="32">
        <f t="shared" si="8"/>
        <v>0</v>
      </c>
      <c r="J12" s="33">
        <f t="shared" si="9"/>
        <v>0</v>
      </c>
      <c r="K12" s="32">
        <f t="shared" si="10"/>
        <v>0</v>
      </c>
      <c r="L12" s="32">
        <f t="shared" si="11"/>
        <v>0</v>
      </c>
      <c r="M12" s="34">
        <f t="shared" si="0"/>
        <v>0</v>
      </c>
      <c r="N12" s="32">
        <f t="shared" si="1"/>
        <v>0</v>
      </c>
      <c r="O12" s="32">
        <f t="shared" si="2"/>
        <v>0</v>
      </c>
      <c r="P12" s="33">
        <f t="shared" si="3"/>
        <v>0</v>
      </c>
      <c r="Q12" s="32">
        <f t="shared" si="12"/>
        <v>0</v>
      </c>
      <c r="R12" s="32">
        <f t="shared" si="13"/>
        <v>0</v>
      </c>
      <c r="S12" s="33">
        <f t="shared" si="14"/>
        <v>0</v>
      </c>
      <c r="T12" s="35">
        <f>VLOOKUP(A12,'[1]Attendance Register '!A16:BD53,45,FALSE)</f>
        <v>0</v>
      </c>
      <c r="U12" s="35">
        <f>VLOOKUP(A12,'[1]Attendance Register '!A16:BD53,44,FALSE)</f>
        <v>0</v>
      </c>
      <c r="V12" s="35">
        <f>VLOOKUP(A12,'[1]Attendance Register '!A16:BD53,46,FALSE)</f>
        <v>0</v>
      </c>
      <c r="W12" s="34">
        <f t="shared" si="15"/>
        <v>0</v>
      </c>
      <c r="X12" s="31">
        <f t="shared" si="4"/>
        <v>0</v>
      </c>
      <c r="Y12" s="31">
        <f>VLOOKUP(A12,'[1]Attendance Register '!A16:BD53,49,FALSE)</f>
        <v>0</v>
      </c>
      <c r="Z12" s="34">
        <f t="shared" si="5"/>
        <v>0</v>
      </c>
      <c r="AA12" s="31">
        <f t="shared" si="16"/>
        <v>0</v>
      </c>
      <c r="AB12" s="31">
        <f t="shared" si="17"/>
        <v>0</v>
      </c>
      <c r="AC12" s="31">
        <f>VLOOKUP(A12,'[1]Attendance Register '!A16:BD53,47,FALSE)</f>
        <v>0</v>
      </c>
      <c r="AD12" s="31">
        <f>VLOOKUP(A12,'[1]Attendance Register '!A16:BD53,48,FALSE)</f>
        <v>0</v>
      </c>
      <c r="AE12" s="31">
        <f>VLOOKUP(A12,'[1]Attendance Register '!A16:BD53,50,FALSE)</f>
        <v>0</v>
      </c>
      <c r="AF12" s="31">
        <f>VLOOKUP(A12,'[1]Attendance Register '!A16:BD53,52,FALSE)</f>
        <v>0</v>
      </c>
      <c r="AG12" s="34">
        <f t="shared" si="6"/>
        <v>0</v>
      </c>
      <c r="AH12" s="34">
        <f t="shared" si="18"/>
        <v>0</v>
      </c>
      <c r="AI12" s="34">
        <f t="shared" si="19"/>
        <v>0</v>
      </c>
      <c r="AJ12" s="31">
        <f t="shared" si="7"/>
        <v>0</v>
      </c>
      <c r="AK12" s="36">
        <f>VLOOKUP(A12,'[1]Attendance Register '!A16:BD53,7,FALSE)</f>
        <v>0</v>
      </c>
      <c r="AL12" s="36">
        <f>VLOOKUP(A12,'[1]Attendance Register '!A16:BD53,8,FALSE)</f>
        <v>0</v>
      </c>
      <c r="AM12" s="36">
        <f>VLOOKUP(A12,'[1]Attendance Register '!A16:BD53,51,FALSE)</f>
        <v>0</v>
      </c>
      <c r="AN12" s="27"/>
    </row>
    <row r="13" spans="1:40" x14ac:dyDescent="0.2">
      <c r="A13" s="27">
        <f t="shared" si="20"/>
        <v>7</v>
      </c>
      <c r="B13" s="28">
        <f>VLOOKUP(A13,'[1]Attendance Register '!A17:BD54,2,FALSE)</f>
        <v>7</v>
      </c>
      <c r="C13" s="29">
        <f>VLOOKUP(A13,'[1]Attendance Register '!A17:BD54,3,FALSE)</f>
        <v>0</v>
      </c>
      <c r="D13" s="29">
        <f>VLOOKUP(A13,'[1]Attendance Register '!A17:BD54,4,FALSE)</f>
        <v>0</v>
      </c>
      <c r="E13" s="29">
        <f>VLOOKUP(A13,'[1]Attendance Register '!A17:BD54,5,FALSE)</f>
        <v>0</v>
      </c>
      <c r="F13" s="30">
        <f>VLOOKUP(A13,'[1]Attendance Register '!A17:BD54,6,FALSE)</f>
        <v>0</v>
      </c>
      <c r="G13" s="31">
        <f>VLOOKUP(A13,'[1]Attendance Register '!A17:BD54,9,FALSE)</f>
        <v>0</v>
      </c>
      <c r="H13" s="32">
        <f>VLOOKUP(A13,'[1]Attendance Register '!A17:BD54,10,FALSE)</f>
        <v>0</v>
      </c>
      <c r="I13" s="32">
        <f t="shared" si="8"/>
        <v>0</v>
      </c>
      <c r="J13" s="33">
        <f t="shared" si="9"/>
        <v>0</v>
      </c>
      <c r="K13" s="32">
        <f t="shared" si="10"/>
        <v>0</v>
      </c>
      <c r="L13" s="32">
        <f t="shared" si="11"/>
        <v>0</v>
      </c>
      <c r="M13" s="34">
        <f t="shared" si="0"/>
        <v>0</v>
      </c>
      <c r="N13" s="32">
        <f t="shared" si="1"/>
        <v>0</v>
      </c>
      <c r="O13" s="32">
        <f t="shared" si="2"/>
        <v>0</v>
      </c>
      <c r="P13" s="33">
        <f t="shared" si="3"/>
        <v>0</v>
      </c>
      <c r="Q13" s="32">
        <f t="shared" si="12"/>
        <v>0</v>
      </c>
      <c r="R13" s="32">
        <f t="shared" si="13"/>
        <v>0</v>
      </c>
      <c r="S13" s="33">
        <f t="shared" si="14"/>
        <v>0</v>
      </c>
      <c r="T13" s="35">
        <f>VLOOKUP(A13,'[1]Attendance Register '!A17:BD54,45,FALSE)</f>
        <v>0</v>
      </c>
      <c r="U13" s="35">
        <f>VLOOKUP(A13,'[1]Attendance Register '!A17:BD54,44,FALSE)</f>
        <v>0</v>
      </c>
      <c r="V13" s="35">
        <f>VLOOKUP(A13,'[1]Attendance Register '!A17:BD54,46,FALSE)</f>
        <v>0</v>
      </c>
      <c r="W13" s="34">
        <f t="shared" si="15"/>
        <v>0</v>
      </c>
      <c r="X13" s="31">
        <f t="shared" si="4"/>
        <v>0</v>
      </c>
      <c r="Y13" s="31">
        <f>VLOOKUP(A13,'[1]Attendance Register '!A17:BD54,49,FALSE)</f>
        <v>0</v>
      </c>
      <c r="Z13" s="34">
        <f t="shared" si="5"/>
        <v>0</v>
      </c>
      <c r="AA13" s="31">
        <f t="shared" si="16"/>
        <v>0</v>
      </c>
      <c r="AB13" s="31">
        <f t="shared" si="17"/>
        <v>0</v>
      </c>
      <c r="AC13" s="31">
        <f>VLOOKUP(A13,'[1]Attendance Register '!A17:BD54,47,FALSE)</f>
        <v>0</v>
      </c>
      <c r="AD13" s="31">
        <f>VLOOKUP(A13,'[1]Attendance Register '!A17:BD54,48,FALSE)</f>
        <v>0</v>
      </c>
      <c r="AE13" s="31">
        <f>VLOOKUP(A13,'[1]Attendance Register '!A17:BD54,50,FALSE)</f>
        <v>0</v>
      </c>
      <c r="AF13" s="31">
        <f>VLOOKUP(A13,'[1]Attendance Register '!A17:BD54,52,FALSE)</f>
        <v>0</v>
      </c>
      <c r="AG13" s="34">
        <f t="shared" si="6"/>
        <v>0</v>
      </c>
      <c r="AH13" s="34">
        <f t="shared" si="18"/>
        <v>0</v>
      </c>
      <c r="AI13" s="34">
        <f t="shared" si="19"/>
        <v>0</v>
      </c>
      <c r="AJ13" s="31">
        <f t="shared" si="7"/>
        <v>0</v>
      </c>
      <c r="AK13" s="36">
        <f>VLOOKUP(A13,'[1]Attendance Register '!A17:BD54,7,FALSE)</f>
        <v>0</v>
      </c>
      <c r="AL13" s="36">
        <f>VLOOKUP(A13,'[1]Attendance Register '!A17:BD54,8,FALSE)</f>
        <v>0</v>
      </c>
      <c r="AM13" s="36">
        <f>VLOOKUP(A13,'[1]Attendance Register '!A17:BD54,51,FALSE)</f>
        <v>0</v>
      </c>
      <c r="AN13" s="27"/>
    </row>
    <row r="14" spans="1:40" x14ac:dyDescent="0.2">
      <c r="A14" s="27">
        <f t="shared" si="20"/>
        <v>8</v>
      </c>
      <c r="B14" s="28">
        <f>VLOOKUP(A14,'[1]Attendance Register '!A18:BD55,2,FALSE)</f>
        <v>8</v>
      </c>
      <c r="C14" s="29">
        <f>VLOOKUP(A14,'[1]Attendance Register '!A18:BD55,3,FALSE)</f>
        <v>0</v>
      </c>
      <c r="D14" s="29">
        <f>VLOOKUP(A14,'[1]Attendance Register '!A18:BD55,4,FALSE)</f>
        <v>0</v>
      </c>
      <c r="E14" s="29">
        <f>VLOOKUP(A14,'[1]Attendance Register '!A18:BD55,5,FALSE)</f>
        <v>0</v>
      </c>
      <c r="F14" s="30">
        <f>VLOOKUP(A14,'[1]Attendance Register '!A18:BD55,6,FALSE)</f>
        <v>0</v>
      </c>
      <c r="G14" s="31">
        <f>VLOOKUP(A14,'[1]Attendance Register '!A18:BD55,9,FALSE)</f>
        <v>0</v>
      </c>
      <c r="H14" s="32">
        <f>VLOOKUP(A14,'[1]Attendance Register '!A18:BD55,10,FALSE)</f>
        <v>0</v>
      </c>
      <c r="I14" s="32">
        <f t="shared" si="8"/>
        <v>0</v>
      </c>
      <c r="J14" s="33">
        <f t="shared" si="9"/>
        <v>0</v>
      </c>
      <c r="K14" s="32">
        <f t="shared" si="10"/>
        <v>0</v>
      </c>
      <c r="L14" s="32">
        <f t="shared" si="11"/>
        <v>0</v>
      </c>
      <c r="M14" s="34">
        <f t="shared" si="0"/>
        <v>0</v>
      </c>
      <c r="N14" s="32">
        <f t="shared" si="1"/>
        <v>0</v>
      </c>
      <c r="O14" s="32">
        <f t="shared" si="2"/>
        <v>0</v>
      </c>
      <c r="P14" s="33">
        <f t="shared" si="3"/>
        <v>0</v>
      </c>
      <c r="Q14" s="32">
        <f t="shared" si="12"/>
        <v>0</v>
      </c>
      <c r="R14" s="32">
        <f t="shared" si="13"/>
        <v>0</v>
      </c>
      <c r="S14" s="33">
        <f t="shared" si="14"/>
        <v>0</v>
      </c>
      <c r="T14" s="35">
        <f>VLOOKUP(A14,'[1]Attendance Register '!A18:BD55,45,FALSE)</f>
        <v>0</v>
      </c>
      <c r="U14" s="35">
        <f>VLOOKUP(A14,'[1]Attendance Register '!A18:BD55,44,FALSE)</f>
        <v>0</v>
      </c>
      <c r="V14" s="35">
        <f>VLOOKUP(A14,'[1]Attendance Register '!A18:BD55,46,FALSE)</f>
        <v>0</v>
      </c>
      <c r="W14" s="34">
        <f t="shared" si="15"/>
        <v>0</v>
      </c>
      <c r="X14" s="31">
        <f t="shared" si="4"/>
        <v>0</v>
      </c>
      <c r="Y14" s="31">
        <f>VLOOKUP(A14,'[1]Attendance Register '!A18:BD55,49,FALSE)</f>
        <v>0</v>
      </c>
      <c r="Z14" s="34">
        <f t="shared" si="5"/>
        <v>0</v>
      </c>
      <c r="AA14" s="31">
        <f t="shared" si="16"/>
        <v>0</v>
      </c>
      <c r="AB14" s="31">
        <f t="shared" si="17"/>
        <v>0</v>
      </c>
      <c r="AC14" s="31">
        <f>VLOOKUP(A14,'[1]Attendance Register '!A18:BD55,47,FALSE)</f>
        <v>0</v>
      </c>
      <c r="AD14" s="31">
        <f>VLOOKUP(A14,'[1]Attendance Register '!A18:BD55,48,FALSE)</f>
        <v>0</v>
      </c>
      <c r="AE14" s="31">
        <f>VLOOKUP(A14,'[1]Attendance Register '!A18:BD55,50,FALSE)</f>
        <v>0</v>
      </c>
      <c r="AF14" s="31">
        <f>VLOOKUP(A14,'[1]Attendance Register '!A18:BD55,52,FALSE)</f>
        <v>0</v>
      </c>
      <c r="AG14" s="34">
        <f t="shared" si="6"/>
        <v>0</v>
      </c>
      <c r="AH14" s="34">
        <f t="shared" si="18"/>
        <v>0</v>
      </c>
      <c r="AI14" s="34">
        <f t="shared" si="19"/>
        <v>0</v>
      </c>
      <c r="AJ14" s="31">
        <f t="shared" si="7"/>
        <v>0</v>
      </c>
      <c r="AK14" s="36">
        <f>VLOOKUP(A14,'[1]Attendance Register '!A18:BD55,7,FALSE)</f>
        <v>0</v>
      </c>
      <c r="AL14" s="36">
        <f>VLOOKUP(A14,'[1]Attendance Register '!A18:BD55,8,FALSE)</f>
        <v>0</v>
      </c>
      <c r="AM14" s="36">
        <f>VLOOKUP(A14,'[1]Attendance Register '!A18:BD55,51,FALSE)</f>
        <v>0</v>
      </c>
      <c r="AN14" s="27"/>
    </row>
    <row r="15" spans="1:40" x14ac:dyDescent="0.2">
      <c r="A15" s="27">
        <f t="shared" si="20"/>
        <v>9</v>
      </c>
      <c r="B15" s="28">
        <f>VLOOKUP(A15,'[1]Attendance Register '!A19:BD56,2,FALSE)</f>
        <v>9</v>
      </c>
      <c r="C15" s="29">
        <f>VLOOKUP(A15,'[1]Attendance Register '!A19:BD56,3,FALSE)</f>
        <v>0</v>
      </c>
      <c r="D15" s="29">
        <f>VLOOKUP(A15,'[1]Attendance Register '!A19:BD56,4,FALSE)</f>
        <v>0</v>
      </c>
      <c r="E15" s="29">
        <f>VLOOKUP(A15,'[1]Attendance Register '!A19:BD56,5,FALSE)</f>
        <v>0</v>
      </c>
      <c r="F15" s="30">
        <f>VLOOKUP(A15,'[1]Attendance Register '!A19:BD56,6,FALSE)</f>
        <v>0</v>
      </c>
      <c r="G15" s="31">
        <f>VLOOKUP(A15,'[1]Attendance Register '!A19:BD56,9,FALSE)</f>
        <v>0</v>
      </c>
      <c r="H15" s="32">
        <f>VLOOKUP(A15,'[1]Attendance Register '!A19:BD56,10,FALSE)</f>
        <v>0</v>
      </c>
      <c r="I15" s="32">
        <f t="shared" si="8"/>
        <v>0</v>
      </c>
      <c r="J15" s="33">
        <f t="shared" si="9"/>
        <v>0</v>
      </c>
      <c r="K15" s="32">
        <f t="shared" si="10"/>
        <v>0</v>
      </c>
      <c r="L15" s="32">
        <f t="shared" si="11"/>
        <v>0</v>
      </c>
      <c r="M15" s="34">
        <f t="shared" si="0"/>
        <v>0</v>
      </c>
      <c r="N15" s="32">
        <f t="shared" si="1"/>
        <v>0</v>
      </c>
      <c r="O15" s="32">
        <f t="shared" si="2"/>
        <v>0</v>
      </c>
      <c r="P15" s="33">
        <f t="shared" si="3"/>
        <v>0</v>
      </c>
      <c r="Q15" s="32">
        <f t="shared" si="12"/>
        <v>0</v>
      </c>
      <c r="R15" s="32">
        <f t="shared" si="13"/>
        <v>0</v>
      </c>
      <c r="S15" s="33">
        <f t="shared" si="14"/>
        <v>0</v>
      </c>
      <c r="T15" s="35">
        <f>VLOOKUP(A15,'[1]Attendance Register '!A19:BD56,45,FALSE)</f>
        <v>0</v>
      </c>
      <c r="U15" s="35">
        <f>VLOOKUP(A15,'[1]Attendance Register '!A19:BD56,44,FALSE)</f>
        <v>0</v>
      </c>
      <c r="V15" s="35">
        <f>VLOOKUP(A15,'[1]Attendance Register '!A19:BD56,46,FALSE)</f>
        <v>0</v>
      </c>
      <c r="W15" s="34">
        <f t="shared" si="15"/>
        <v>0</v>
      </c>
      <c r="X15" s="31">
        <f t="shared" si="4"/>
        <v>0</v>
      </c>
      <c r="Y15" s="31">
        <f>VLOOKUP(A15,'[1]Attendance Register '!A19:BD56,49,FALSE)</f>
        <v>0</v>
      </c>
      <c r="Z15" s="34">
        <f t="shared" si="5"/>
        <v>0</v>
      </c>
      <c r="AA15" s="31">
        <f t="shared" si="16"/>
        <v>0</v>
      </c>
      <c r="AB15" s="31">
        <f t="shared" si="17"/>
        <v>0</v>
      </c>
      <c r="AC15" s="31">
        <f>VLOOKUP(A15,'[1]Attendance Register '!A19:BD56,47,FALSE)</f>
        <v>0</v>
      </c>
      <c r="AD15" s="31">
        <f>VLOOKUP(A15,'[1]Attendance Register '!A19:BD56,48,FALSE)</f>
        <v>0</v>
      </c>
      <c r="AE15" s="31">
        <f>VLOOKUP(A15,'[1]Attendance Register '!A19:BD56,50,FALSE)</f>
        <v>0</v>
      </c>
      <c r="AF15" s="31">
        <f>VLOOKUP(A15,'[1]Attendance Register '!A19:BD56,52,FALSE)</f>
        <v>0</v>
      </c>
      <c r="AG15" s="34">
        <f t="shared" si="6"/>
        <v>0</v>
      </c>
      <c r="AH15" s="34">
        <f t="shared" si="18"/>
        <v>0</v>
      </c>
      <c r="AI15" s="34">
        <f t="shared" si="19"/>
        <v>0</v>
      </c>
      <c r="AJ15" s="31">
        <f t="shared" si="7"/>
        <v>0</v>
      </c>
      <c r="AK15" s="36">
        <f>VLOOKUP(A15,'[1]Attendance Register '!A19:BD56,7,FALSE)</f>
        <v>0</v>
      </c>
      <c r="AL15" s="36">
        <f>VLOOKUP(A15,'[1]Attendance Register '!A19:BD56,8,FALSE)</f>
        <v>0</v>
      </c>
      <c r="AM15" s="36">
        <f>VLOOKUP(A15,'[1]Attendance Register '!A19:BD56,51,FALSE)</f>
        <v>0</v>
      </c>
      <c r="AN15" s="27"/>
    </row>
    <row r="16" spans="1:40" x14ac:dyDescent="0.2">
      <c r="A16" s="27">
        <f t="shared" si="20"/>
        <v>10</v>
      </c>
      <c r="B16" s="28">
        <f>VLOOKUP(A16,'[1]Attendance Register '!A20:BD57,2,FALSE)</f>
        <v>10</v>
      </c>
      <c r="C16" s="29">
        <f>VLOOKUP(A16,'[1]Attendance Register '!A20:BD57,3,FALSE)</f>
        <v>0</v>
      </c>
      <c r="D16" s="29">
        <f>VLOOKUP(A16,'[1]Attendance Register '!A20:BD57,4,FALSE)</f>
        <v>0</v>
      </c>
      <c r="E16" s="29">
        <f>VLOOKUP(A16,'[1]Attendance Register '!A20:BD57,5,FALSE)</f>
        <v>0</v>
      </c>
      <c r="F16" s="30">
        <f>VLOOKUP(A16,'[1]Attendance Register '!A20:BD57,6,FALSE)</f>
        <v>0</v>
      </c>
      <c r="G16" s="31">
        <f>VLOOKUP(A16,'[1]Attendance Register '!A20:BD57,9,FALSE)</f>
        <v>0</v>
      </c>
      <c r="H16" s="32">
        <f>VLOOKUP(A16,'[1]Attendance Register '!A20:BD57,10,FALSE)</f>
        <v>0</v>
      </c>
      <c r="I16" s="32">
        <f t="shared" si="8"/>
        <v>0</v>
      </c>
      <c r="J16" s="33">
        <f t="shared" si="9"/>
        <v>0</v>
      </c>
      <c r="K16" s="32">
        <f t="shared" si="10"/>
        <v>0</v>
      </c>
      <c r="L16" s="32">
        <f t="shared" si="11"/>
        <v>0</v>
      </c>
      <c r="M16" s="34">
        <f t="shared" si="0"/>
        <v>0</v>
      </c>
      <c r="N16" s="32">
        <f t="shared" si="1"/>
        <v>0</v>
      </c>
      <c r="O16" s="32">
        <f t="shared" si="2"/>
        <v>0</v>
      </c>
      <c r="P16" s="33">
        <f t="shared" si="3"/>
        <v>0</v>
      </c>
      <c r="Q16" s="32">
        <f t="shared" si="12"/>
        <v>0</v>
      </c>
      <c r="R16" s="32">
        <f t="shared" si="13"/>
        <v>0</v>
      </c>
      <c r="S16" s="33">
        <f t="shared" si="14"/>
        <v>0</v>
      </c>
      <c r="T16" s="35">
        <f>VLOOKUP(A16,'[1]Attendance Register '!A20:BD57,45,FALSE)</f>
        <v>0</v>
      </c>
      <c r="U16" s="35">
        <f>VLOOKUP(A16,'[1]Attendance Register '!A20:BD57,44,FALSE)</f>
        <v>0</v>
      </c>
      <c r="V16" s="35">
        <f>VLOOKUP(A16,'[1]Attendance Register '!A20:BD57,46,FALSE)</f>
        <v>0</v>
      </c>
      <c r="W16" s="34">
        <f t="shared" si="15"/>
        <v>0</v>
      </c>
      <c r="X16" s="31">
        <f t="shared" si="4"/>
        <v>0</v>
      </c>
      <c r="Y16" s="31">
        <f>VLOOKUP(A16,'[1]Attendance Register '!A20:BD57,49,FALSE)</f>
        <v>0</v>
      </c>
      <c r="Z16" s="34">
        <f t="shared" si="5"/>
        <v>0</v>
      </c>
      <c r="AA16" s="31">
        <f t="shared" si="16"/>
        <v>0</v>
      </c>
      <c r="AB16" s="31">
        <f t="shared" si="17"/>
        <v>0</v>
      </c>
      <c r="AC16" s="31">
        <f>VLOOKUP(A16,'[1]Attendance Register '!A20:BD57,47,FALSE)</f>
        <v>0</v>
      </c>
      <c r="AD16" s="31">
        <f>VLOOKUP(A16,'[1]Attendance Register '!A20:BD57,48,FALSE)</f>
        <v>0</v>
      </c>
      <c r="AE16" s="31">
        <f>VLOOKUP(A16,'[1]Attendance Register '!A20:BD57,50,FALSE)</f>
        <v>0</v>
      </c>
      <c r="AF16" s="31">
        <f>VLOOKUP(A16,'[1]Attendance Register '!A20:BD57,52,FALSE)</f>
        <v>0</v>
      </c>
      <c r="AG16" s="34">
        <f t="shared" si="6"/>
        <v>0</v>
      </c>
      <c r="AH16" s="34">
        <f t="shared" si="18"/>
        <v>0</v>
      </c>
      <c r="AI16" s="34">
        <f t="shared" si="19"/>
        <v>0</v>
      </c>
      <c r="AJ16" s="31">
        <f t="shared" si="7"/>
        <v>0</v>
      </c>
      <c r="AK16" s="36">
        <f>VLOOKUP(A16,'[1]Attendance Register '!A20:BD57,7,FALSE)</f>
        <v>0</v>
      </c>
      <c r="AL16" s="36">
        <f>VLOOKUP(A16,'[1]Attendance Register '!A20:BD57,8,FALSE)</f>
        <v>0</v>
      </c>
      <c r="AM16" s="36">
        <f>VLOOKUP(A16,'[1]Attendance Register '!A20:BD57,51,FALSE)</f>
        <v>0</v>
      </c>
      <c r="AN16" s="27"/>
    </row>
    <row r="17" spans="1:40" x14ac:dyDescent="0.2">
      <c r="A17" s="27">
        <f t="shared" si="20"/>
        <v>11</v>
      </c>
      <c r="B17" s="28">
        <f>VLOOKUP(A17,'[1]Attendance Register '!A21:BD58,2,FALSE)</f>
        <v>11</v>
      </c>
      <c r="C17" s="29">
        <f>VLOOKUP(A17,'[1]Attendance Register '!A21:BD58,3,FALSE)</f>
        <v>0</v>
      </c>
      <c r="D17" s="29">
        <f>VLOOKUP(A17,'[1]Attendance Register '!A21:BD58,4,FALSE)</f>
        <v>0</v>
      </c>
      <c r="E17" s="29">
        <f>VLOOKUP(A17,'[1]Attendance Register '!A21:BD58,5,FALSE)</f>
        <v>0</v>
      </c>
      <c r="F17" s="30">
        <f>VLOOKUP(A17,'[1]Attendance Register '!A21:BD58,6,FALSE)</f>
        <v>0</v>
      </c>
      <c r="G17" s="31">
        <f>VLOOKUP(A17,'[1]Attendance Register '!A21:BD58,9,FALSE)</f>
        <v>0</v>
      </c>
      <c r="H17" s="32">
        <f>VLOOKUP(A17,'[1]Attendance Register '!A21:BD58,10,FALSE)</f>
        <v>0</v>
      </c>
      <c r="I17" s="32">
        <f t="shared" si="8"/>
        <v>0</v>
      </c>
      <c r="J17" s="33">
        <f t="shared" si="9"/>
        <v>0</v>
      </c>
      <c r="K17" s="32">
        <f t="shared" si="10"/>
        <v>0</v>
      </c>
      <c r="L17" s="32">
        <f t="shared" si="11"/>
        <v>0</v>
      </c>
      <c r="M17" s="34">
        <f t="shared" si="0"/>
        <v>0</v>
      </c>
      <c r="N17" s="32">
        <f t="shared" si="1"/>
        <v>0</v>
      </c>
      <c r="O17" s="32">
        <f t="shared" si="2"/>
        <v>0</v>
      </c>
      <c r="P17" s="33">
        <f t="shared" si="3"/>
        <v>0</v>
      </c>
      <c r="Q17" s="32">
        <f t="shared" si="12"/>
        <v>0</v>
      </c>
      <c r="R17" s="32">
        <f t="shared" si="13"/>
        <v>0</v>
      </c>
      <c r="S17" s="33">
        <f t="shared" si="14"/>
        <v>0</v>
      </c>
      <c r="T17" s="35">
        <f>VLOOKUP(A17,'[1]Attendance Register '!A21:BD58,45,FALSE)</f>
        <v>0</v>
      </c>
      <c r="U17" s="35">
        <f>VLOOKUP(A17,'[1]Attendance Register '!A21:BD58,44,FALSE)</f>
        <v>0</v>
      </c>
      <c r="V17" s="35">
        <f>VLOOKUP(A17,'[1]Attendance Register '!A21:BD58,46,FALSE)</f>
        <v>0</v>
      </c>
      <c r="W17" s="34">
        <f t="shared" si="15"/>
        <v>0</v>
      </c>
      <c r="X17" s="31">
        <f t="shared" si="4"/>
        <v>0</v>
      </c>
      <c r="Y17" s="31">
        <f>VLOOKUP(A17,'[1]Attendance Register '!A21:BD58,49,FALSE)</f>
        <v>0</v>
      </c>
      <c r="Z17" s="34">
        <f t="shared" si="5"/>
        <v>0</v>
      </c>
      <c r="AA17" s="31">
        <f t="shared" si="16"/>
        <v>0</v>
      </c>
      <c r="AB17" s="31">
        <f t="shared" si="17"/>
        <v>0</v>
      </c>
      <c r="AC17" s="31">
        <f>VLOOKUP(A17,'[1]Attendance Register '!A21:BD58,47,FALSE)</f>
        <v>0</v>
      </c>
      <c r="AD17" s="31">
        <f>VLOOKUP(A17,'[1]Attendance Register '!A21:BD58,48,FALSE)</f>
        <v>0</v>
      </c>
      <c r="AE17" s="31">
        <f>VLOOKUP(A17,'[1]Attendance Register '!A21:BD58,50,FALSE)</f>
        <v>0</v>
      </c>
      <c r="AF17" s="31">
        <f>VLOOKUP(A17,'[1]Attendance Register '!A21:BD58,52,FALSE)</f>
        <v>0</v>
      </c>
      <c r="AG17" s="34">
        <f t="shared" si="6"/>
        <v>0</v>
      </c>
      <c r="AH17" s="34">
        <f t="shared" si="18"/>
        <v>0</v>
      </c>
      <c r="AI17" s="34">
        <f t="shared" si="19"/>
        <v>0</v>
      </c>
      <c r="AJ17" s="31">
        <f t="shared" si="7"/>
        <v>0</v>
      </c>
      <c r="AK17" s="36">
        <f>VLOOKUP(A17,'[1]Attendance Register '!A21:BD58,7,FALSE)</f>
        <v>0</v>
      </c>
      <c r="AL17" s="36">
        <f>VLOOKUP(A17,'[1]Attendance Register '!A21:BD58,8,FALSE)</f>
        <v>0</v>
      </c>
      <c r="AM17" s="36">
        <f>VLOOKUP(A17,'[1]Attendance Register '!A21:BD58,51,FALSE)</f>
        <v>0</v>
      </c>
      <c r="AN17" s="27"/>
    </row>
    <row r="18" spans="1:40" x14ac:dyDescent="0.2">
      <c r="A18" s="27">
        <f t="shared" si="20"/>
        <v>12</v>
      </c>
      <c r="B18" s="28">
        <f>VLOOKUP(A18,'[1]Attendance Register '!A22:BD59,2,FALSE)</f>
        <v>12</v>
      </c>
      <c r="C18" s="29">
        <f>VLOOKUP(A18,'[1]Attendance Register '!A22:BD59,3,FALSE)</f>
        <v>0</v>
      </c>
      <c r="D18" s="29">
        <f>VLOOKUP(A18,'[1]Attendance Register '!A22:BD59,4,FALSE)</f>
        <v>0</v>
      </c>
      <c r="E18" s="29">
        <f>VLOOKUP(A18,'[1]Attendance Register '!A22:BD59,5,FALSE)</f>
        <v>0</v>
      </c>
      <c r="F18" s="30">
        <f>VLOOKUP(A18,'[1]Attendance Register '!A22:BD59,6,FALSE)</f>
        <v>0</v>
      </c>
      <c r="G18" s="31">
        <f>VLOOKUP(A18,'[1]Attendance Register '!A22:BD59,9,FALSE)</f>
        <v>0</v>
      </c>
      <c r="H18" s="32">
        <f>VLOOKUP(A18,'[1]Attendance Register '!A22:BD59,10,FALSE)</f>
        <v>0</v>
      </c>
      <c r="I18" s="32">
        <f t="shared" si="8"/>
        <v>0</v>
      </c>
      <c r="J18" s="33">
        <f t="shared" si="9"/>
        <v>0</v>
      </c>
      <c r="K18" s="32">
        <f t="shared" si="10"/>
        <v>0</v>
      </c>
      <c r="L18" s="32">
        <f t="shared" si="11"/>
        <v>0</v>
      </c>
      <c r="M18" s="34">
        <f t="shared" si="0"/>
        <v>0</v>
      </c>
      <c r="N18" s="32">
        <f t="shared" si="1"/>
        <v>0</v>
      </c>
      <c r="O18" s="32">
        <f t="shared" si="2"/>
        <v>0</v>
      </c>
      <c r="P18" s="33">
        <f t="shared" si="3"/>
        <v>0</v>
      </c>
      <c r="Q18" s="32">
        <f t="shared" si="12"/>
        <v>0</v>
      </c>
      <c r="R18" s="32">
        <f t="shared" si="13"/>
        <v>0</v>
      </c>
      <c r="S18" s="33">
        <f t="shared" si="14"/>
        <v>0</v>
      </c>
      <c r="T18" s="35">
        <f>VLOOKUP(A18,'[1]Attendance Register '!A22:BD59,45,FALSE)</f>
        <v>0</v>
      </c>
      <c r="U18" s="35">
        <f>VLOOKUP(A18,'[1]Attendance Register '!A22:BD59,44,FALSE)</f>
        <v>0</v>
      </c>
      <c r="V18" s="35">
        <f>VLOOKUP(A18,'[1]Attendance Register '!A22:BD59,46,FALSE)</f>
        <v>0</v>
      </c>
      <c r="W18" s="34">
        <f t="shared" si="15"/>
        <v>0</v>
      </c>
      <c r="X18" s="31">
        <f t="shared" si="4"/>
        <v>0</v>
      </c>
      <c r="Y18" s="31">
        <f>VLOOKUP(A18,'[1]Attendance Register '!A22:BD59,49,FALSE)</f>
        <v>0</v>
      </c>
      <c r="Z18" s="34">
        <f t="shared" si="5"/>
        <v>0</v>
      </c>
      <c r="AA18" s="31">
        <f t="shared" si="16"/>
        <v>0</v>
      </c>
      <c r="AB18" s="31">
        <f t="shared" si="17"/>
        <v>0</v>
      </c>
      <c r="AC18" s="31">
        <f>VLOOKUP(A18,'[1]Attendance Register '!A22:BD59,47,FALSE)</f>
        <v>0</v>
      </c>
      <c r="AD18" s="31">
        <f>VLOOKUP(A18,'[1]Attendance Register '!A22:BD59,48,FALSE)</f>
        <v>0</v>
      </c>
      <c r="AE18" s="31">
        <f>VLOOKUP(A18,'[1]Attendance Register '!A22:BD59,50,FALSE)</f>
        <v>0</v>
      </c>
      <c r="AF18" s="31">
        <f>VLOOKUP(A18,'[1]Attendance Register '!A22:BD59,52,FALSE)</f>
        <v>0</v>
      </c>
      <c r="AG18" s="34">
        <f t="shared" si="6"/>
        <v>0</v>
      </c>
      <c r="AH18" s="34">
        <f t="shared" si="18"/>
        <v>0</v>
      </c>
      <c r="AI18" s="34">
        <f t="shared" si="19"/>
        <v>0</v>
      </c>
      <c r="AJ18" s="31">
        <f t="shared" si="7"/>
        <v>0</v>
      </c>
      <c r="AK18" s="36">
        <f>VLOOKUP(A18,'[1]Attendance Register '!A22:BD59,7,FALSE)</f>
        <v>0</v>
      </c>
      <c r="AL18" s="36">
        <f>VLOOKUP(A18,'[1]Attendance Register '!A22:BD59,8,FALSE)</f>
        <v>0</v>
      </c>
      <c r="AM18" s="36">
        <f>VLOOKUP(A18,'[1]Attendance Register '!A22:BD59,51,FALSE)</f>
        <v>0</v>
      </c>
      <c r="AN18" s="27"/>
    </row>
    <row r="19" spans="1:40" x14ac:dyDescent="0.2">
      <c r="A19" s="27">
        <f t="shared" si="20"/>
        <v>13</v>
      </c>
      <c r="B19" s="28">
        <f>VLOOKUP(A19,'[1]Attendance Register '!A23:BD60,2,FALSE)</f>
        <v>13</v>
      </c>
      <c r="C19" s="29">
        <f>VLOOKUP(A19,'[1]Attendance Register '!A23:BD60,3,FALSE)</f>
        <v>0</v>
      </c>
      <c r="D19" s="29">
        <f>VLOOKUP(A19,'[1]Attendance Register '!A23:BD60,4,FALSE)</f>
        <v>0</v>
      </c>
      <c r="E19" s="29">
        <f>VLOOKUP(A19,'[1]Attendance Register '!A23:BD60,5,FALSE)</f>
        <v>0</v>
      </c>
      <c r="F19" s="30">
        <f>VLOOKUP(A19,'[1]Attendance Register '!A23:BD60,6,FALSE)</f>
        <v>0</v>
      </c>
      <c r="G19" s="31">
        <f>VLOOKUP(A19,'[1]Attendance Register '!A23:BD60,9,FALSE)</f>
        <v>0</v>
      </c>
      <c r="H19" s="32">
        <f>VLOOKUP(A19,'[1]Attendance Register '!A23:BD60,10,FALSE)</f>
        <v>0</v>
      </c>
      <c r="I19" s="32">
        <f t="shared" si="8"/>
        <v>0</v>
      </c>
      <c r="J19" s="33">
        <f t="shared" si="9"/>
        <v>0</v>
      </c>
      <c r="K19" s="32">
        <f t="shared" si="10"/>
        <v>0</v>
      </c>
      <c r="L19" s="32">
        <f t="shared" si="11"/>
        <v>0</v>
      </c>
      <c r="M19" s="34">
        <f t="shared" si="0"/>
        <v>0</v>
      </c>
      <c r="N19" s="32">
        <f t="shared" si="1"/>
        <v>0</v>
      </c>
      <c r="O19" s="32">
        <f t="shared" si="2"/>
        <v>0</v>
      </c>
      <c r="P19" s="33">
        <f t="shared" si="3"/>
        <v>0</v>
      </c>
      <c r="Q19" s="32">
        <f t="shared" si="12"/>
        <v>0</v>
      </c>
      <c r="R19" s="32">
        <f t="shared" si="13"/>
        <v>0</v>
      </c>
      <c r="S19" s="33">
        <f t="shared" si="14"/>
        <v>0</v>
      </c>
      <c r="T19" s="35">
        <f>VLOOKUP(A19,'[1]Attendance Register '!A23:BD60,45,FALSE)</f>
        <v>0</v>
      </c>
      <c r="U19" s="35">
        <f>VLOOKUP(A19,'[1]Attendance Register '!A23:BD60,44,FALSE)</f>
        <v>0</v>
      </c>
      <c r="V19" s="35">
        <f>VLOOKUP(A19,'[1]Attendance Register '!A23:BD60,46,FALSE)</f>
        <v>0</v>
      </c>
      <c r="W19" s="34">
        <f t="shared" si="15"/>
        <v>0</v>
      </c>
      <c r="X19" s="31">
        <f t="shared" si="4"/>
        <v>0</v>
      </c>
      <c r="Y19" s="31">
        <f>VLOOKUP(A19,'[1]Attendance Register '!A23:BD60,49,FALSE)</f>
        <v>0</v>
      </c>
      <c r="Z19" s="34">
        <f t="shared" si="5"/>
        <v>0</v>
      </c>
      <c r="AA19" s="31">
        <f t="shared" si="16"/>
        <v>0</v>
      </c>
      <c r="AB19" s="31">
        <f t="shared" si="17"/>
        <v>0</v>
      </c>
      <c r="AC19" s="31">
        <f>VLOOKUP(A19,'[1]Attendance Register '!A23:BD60,47,FALSE)</f>
        <v>0</v>
      </c>
      <c r="AD19" s="31">
        <f>VLOOKUP(A19,'[1]Attendance Register '!A23:BD60,48,FALSE)</f>
        <v>0</v>
      </c>
      <c r="AE19" s="31">
        <f>VLOOKUP(A19,'[1]Attendance Register '!A23:BD60,50,FALSE)</f>
        <v>0</v>
      </c>
      <c r="AF19" s="31">
        <f>VLOOKUP(A19,'[1]Attendance Register '!A23:BD60,52,FALSE)</f>
        <v>0</v>
      </c>
      <c r="AG19" s="34">
        <f t="shared" si="6"/>
        <v>0</v>
      </c>
      <c r="AH19" s="34">
        <f t="shared" si="18"/>
        <v>0</v>
      </c>
      <c r="AI19" s="34">
        <f t="shared" si="19"/>
        <v>0</v>
      </c>
      <c r="AJ19" s="31">
        <f t="shared" si="7"/>
        <v>0</v>
      </c>
      <c r="AK19" s="36">
        <f>VLOOKUP(A19,'[1]Attendance Register '!A23:BD60,7,FALSE)</f>
        <v>0</v>
      </c>
      <c r="AL19" s="36">
        <f>VLOOKUP(A19,'[1]Attendance Register '!A23:BD60,8,FALSE)</f>
        <v>0</v>
      </c>
      <c r="AM19" s="36">
        <f>VLOOKUP(A19,'[1]Attendance Register '!A23:BD60,51,FALSE)</f>
        <v>0</v>
      </c>
      <c r="AN19" s="27"/>
    </row>
    <row r="20" spans="1:40" x14ac:dyDescent="0.2">
      <c r="A20" s="27">
        <f t="shared" si="20"/>
        <v>14</v>
      </c>
      <c r="B20" s="28">
        <f>VLOOKUP(A20,'[1]Attendance Register '!A24:BD61,2,FALSE)</f>
        <v>14</v>
      </c>
      <c r="C20" s="29">
        <f>VLOOKUP(A20,'[1]Attendance Register '!A24:BD61,3,FALSE)</f>
        <v>0</v>
      </c>
      <c r="D20" s="29">
        <f>VLOOKUP(A20,'[1]Attendance Register '!A24:BD61,4,FALSE)</f>
        <v>0</v>
      </c>
      <c r="E20" s="29">
        <f>VLOOKUP(A20,'[1]Attendance Register '!A24:BD61,5,FALSE)</f>
        <v>0</v>
      </c>
      <c r="F20" s="30">
        <f>VLOOKUP(A20,'[1]Attendance Register '!A24:BD61,6,FALSE)</f>
        <v>0</v>
      </c>
      <c r="G20" s="31">
        <f>VLOOKUP(A20,'[1]Attendance Register '!A24:BD61,9,FALSE)</f>
        <v>0</v>
      </c>
      <c r="H20" s="32">
        <f>VLOOKUP(A20,'[1]Attendance Register '!A24:BD61,10,FALSE)</f>
        <v>0</v>
      </c>
      <c r="I20" s="32">
        <f t="shared" si="8"/>
        <v>0</v>
      </c>
      <c r="J20" s="33">
        <f t="shared" si="9"/>
        <v>0</v>
      </c>
      <c r="K20" s="32">
        <f t="shared" si="10"/>
        <v>0</v>
      </c>
      <c r="L20" s="32">
        <f t="shared" si="11"/>
        <v>0</v>
      </c>
      <c r="M20" s="34">
        <f t="shared" si="0"/>
        <v>0</v>
      </c>
      <c r="N20" s="32">
        <f t="shared" si="1"/>
        <v>0</v>
      </c>
      <c r="O20" s="32">
        <f t="shared" si="2"/>
        <v>0</v>
      </c>
      <c r="P20" s="33">
        <f t="shared" si="3"/>
        <v>0</v>
      </c>
      <c r="Q20" s="32">
        <f t="shared" si="12"/>
        <v>0</v>
      </c>
      <c r="R20" s="32">
        <f t="shared" si="13"/>
        <v>0</v>
      </c>
      <c r="S20" s="33">
        <f t="shared" si="14"/>
        <v>0</v>
      </c>
      <c r="T20" s="35">
        <f>VLOOKUP(A20,'[1]Attendance Register '!A24:BD61,45,FALSE)</f>
        <v>0</v>
      </c>
      <c r="U20" s="35">
        <f>VLOOKUP(A20,'[1]Attendance Register '!A24:BD61,44,FALSE)</f>
        <v>0</v>
      </c>
      <c r="V20" s="35">
        <f>VLOOKUP(A20,'[1]Attendance Register '!A24:BD61,46,FALSE)</f>
        <v>0</v>
      </c>
      <c r="W20" s="34">
        <f t="shared" si="15"/>
        <v>0</v>
      </c>
      <c r="X20" s="31">
        <f t="shared" si="4"/>
        <v>0</v>
      </c>
      <c r="Y20" s="31">
        <f>VLOOKUP(A20,'[1]Attendance Register '!A24:BD61,49,FALSE)</f>
        <v>0</v>
      </c>
      <c r="Z20" s="34">
        <f t="shared" si="5"/>
        <v>0</v>
      </c>
      <c r="AA20" s="31">
        <f t="shared" si="16"/>
        <v>0</v>
      </c>
      <c r="AB20" s="31">
        <f t="shared" si="17"/>
        <v>0</v>
      </c>
      <c r="AC20" s="31">
        <f>VLOOKUP(A20,'[1]Attendance Register '!A24:BD61,47,FALSE)</f>
        <v>0</v>
      </c>
      <c r="AD20" s="31">
        <f>VLOOKUP(A20,'[1]Attendance Register '!A24:BD61,48,FALSE)</f>
        <v>0</v>
      </c>
      <c r="AE20" s="31">
        <f>VLOOKUP(A20,'[1]Attendance Register '!A24:BD61,50,FALSE)</f>
        <v>0</v>
      </c>
      <c r="AF20" s="31">
        <f>VLOOKUP(A20,'[1]Attendance Register '!A24:BD61,52,FALSE)</f>
        <v>0</v>
      </c>
      <c r="AG20" s="34">
        <f t="shared" si="6"/>
        <v>0</v>
      </c>
      <c r="AH20" s="34">
        <f t="shared" si="18"/>
        <v>0</v>
      </c>
      <c r="AI20" s="34">
        <f t="shared" si="19"/>
        <v>0</v>
      </c>
      <c r="AJ20" s="31">
        <f t="shared" si="7"/>
        <v>0</v>
      </c>
      <c r="AK20" s="36">
        <f>VLOOKUP(A20,'[1]Attendance Register '!A24:BD61,7,FALSE)</f>
        <v>0</v>
      </c>
      <c r="AL20" s="36">
        <f>VLOOKUP(A20,'[1]Attendance Register '!A24:BD61,8,FALSE)</f>
        <v>0</v>
      </c>
      <c r="AM20" s="36">
        <f>VLOOKUP(A20,'[1]Attendance Register '!A24:BD61,51,FALSE)</f>
        <v>0</v>
      </c>
      <c r="AN20" s="27"/>
    </row>
    <row r="21" spans="1:40" x14ac:dyDescent="0.2">
      <c r="A21" s="27">
        <f t="shared" si="20"/>
        <v>15</v>
      </c>
      <c r="B21" s="28">
        <f>VLOOKUP(A21,'[1]Attendance Register '!A25:BD62,2,FALSE)</f>
        <v>15</v>
      </c>
      <c r="C21" s="29">
        <f>VLOOKUP(A21,'[1]Attendance Register '!A25:BD62,3,FALSE)</f>
        <v>0</v>
      </c>
      <c r="D21" s="29">
        <f>VLOOKUP(A21,'[1]Attendance Register '!A25:BD62,4,FALSE)</f>
        <v>0</v>
      </c>
      <c r="E21" s="29">
        <f>VLOOKUP(A21,'[1]Attendance Register '!A25:BD62,5,FALSE)</f>
        <v>0</v>
      </c>
      <c r="F21" s="30">
        <f>VLOOKUP(A21,'[1]Attendance Register '!A25:BD62,6,FALSE)</f>
        <v>0</v>
      </c>
      <c r="G21" s="31">
        <f>VLOOKUP(A21,'[1]Attendance Register '!A25:BD62,9,FALSE)</f>
        <v>0</v>
      </c>
      <c r="H21" s="32">
        <f>VLOOKUP(A21,'[1]Attendance Register '!A25:BD62,10,FALSE)</f>
        <v>0</v>
      </c>
      <c r="I21" s="32">
        <f t="shared" si="8"/>
        <v>0</v>
      </c>
      <c r="J21" s="33">
        <f t="shared" si="9"/>
        <v>0</v>
      </c>
      <c r="K21" s="32">
        <f t="shared" si="10"/>
        <v>0</v>
      </c>
      <c r="L21" s="32">
        <f t="shared" si="11"/>
        <v>0</v>
      </c>
      <c r="M21" s="34">
        <f t="shared" si="0"/>
        <v>0</v>
      </c>
      <c r="N21" s="32">
        <f t="shared" si="1"/>
        <v>0</v>
      </c>
      <c r="O21" s="32">
        <f t="shared" si="2"/>
        <v>0</v>
      </c>
      <c r="P21" s="33">
        <f t="shared" si="3"/>
        <v>0</v>
      </c>
      <c r="Q21" s="32">
        <f t="shared" si="12"/>
        <v>0</v>
      </c>
      <c r="R21" s="32">
        <f t="shared" si="13"/>
        <v>0</v>
      </c>
      <c r="S21" s="33">
        <f t="shared" si="14"/>
        <v>0</v>
      </c>
      <c r="T21" s="35">
        <f>VLOOKUP(A21,'[1]Attendance Register '!A25:BD62,45,FALSE)</f>
        <v>0</v>
      </c>
      <c r="U21" s="35">
        <f>VLOOKUP(A21,'[1]Attendance Register '!A25:BD62,44,FALSE)</f>
        <v>0</v>
      </c>
      <c r="V21" s="35">
        <f>VLOOKUP(A21,'[1]Attendance Register '!A25:BD62,46,FALSE)</f>
        <v>0</v>
      </c>
      <c r="W21" s="34">
        <f t="shared" si="15"/>
        <v>0</v>
      </c>
      <c r="X21" s="31">
        <f t="shared" si="4"/>
        <v>0</v>
      </c>
      <c r="Y21" s="31">
        <f>VLOOKUP(A21,'[1]Attendance Register '!A25:BD62,49,FALSE)</f>
        <v>0</v>
      </c>
      <c r="Z21" s="34">
        <f t="shared" si="5"/>
        <v>0</v>
      </c>
      <c r="AA21" s="31">
        <f t="shared" si="16"/>
        <v>0</v>
      </c>
      <c r="AB21" s="31">
        <f t="shared" si="17"/>
        <v>0</v>
      </c>
      <c r="AC21" s="31">
        <f>VLOOKUP(A21,'[1]Attendance Register '!A25:BD62,47,FALSE)</f>
        <v>0</v>
      </c>
      <c r="AD21" s="31">
        <f>VLOOKUP(A21,'[1]Attendance Register '!A25:BD62,48,FALSE)</f>
        <v>0</v>
      </c>
      <c r="AE21" s="31">
        <f>VLOOKUP(A21,'[1]Attendance Register '!A25:BD62,50,FALSE)</f>
        <v>0</v>
      </c>
      <c r="AF21" s="31">
        <f>VLOOKUP(A21,'[1]Attendance Register '!A25:BD62,52,FALSE)</f>
        <v>0</v>
      </c>
      <c r="AG21" s="34">
        <f t="shared" si="6"/>
        <v>0</v>
      </c>
      <c r="AH21" s="34">
        <f t="shared" si="18"/>
        <v>0</v>
      </c>
      <c r="AI21" s="34">
        <f t="shared" si="19"/>
        <v>0</v>
      </c>
      <c r="AJ21" s="31">
        <f t="shared" si="7"/>
        <v>0</v>
      </c>
      <c r="AK21" s="36">
        <f>VLOOKUP(A21,'[1]Attendance Register '!A25:BD62,7,FALSE)</f>
        <v>0</v>
      </c>
      <c r="AL21" s="36">
        <f>VLOOKUP(A21,'[1]Attendance Register '!A25:BD62,8,FALSE)</f>
        <v>0</v>
      </c>
      <c r="AM21" s="36">
        <f>VLOOKUP(A21,'[1]Attendance Register '!A25:BD62,51,FALSE)</f>
        <v>0</v>
      </c>
      <c r="AN21" s="27"/>
    </row>
    <row r="22" spans="1:40" x14ac:dyDescent="0.2">
      <c r="A22" s="27">
        <f t="shared" si="20"/>
        <v>16</v>
      </c>
      <c r="B22" s="28">
        <f>VLOOKUP(A22,'[1]Attendance Register '!A26:BD63,2,FALSE)</f>
        <v>16</v>
      </c>
      <c r="C22" s="29">
        <f>VLOOKUP(A22,'[1]Attendance Register '!A26:BD63,3,FALSE)</f>
        <v>0</v>
      </c>
      <c r="D22" s="29">
        <f>VLOOKUP(A22,'[1]Attendance Register '!A26:BD63,4,FALSE)</f>
        <v>0</v>
      </c>
      <c r="E22" s="29">
        <f>VLOOKUP(A22,'[1]Attendance Register '!A26:BD63,5,FALSE)</f>
        <v>0</v>
      </c>
      <c r="F22" s="30">
        <f>VLOOKUP(A22,'[1]Attendance Register '!A26:BD63,6,FALSE)</f>
        <v>0</v>
      </c>
      <c r="G22" s="31">
        <f>VLOOKUP(A22,'[1]Attendance Register '!A26:BD63,9,FALSE)</f>
        <v>0</v>
      </c>
      <c r="H22" s="32">
        <f>VLOOKUP(A22,'[1]Attendance Register '!A26:BD63,10,FALSE)</f>
        <v>0</v>
      </c>
      <c r="I22" s="32">
        <f t="shared" si="8"/>
        <v>0</v>
      </c>
      <c r="J22" s="33">
        <f t="shared" si="9"/>
        <v>0</v>
      </c>
      <c r="K22" s="32">
        <f t="shared" si="10"/>
        <v>0</v>
      </c>
      <c r="L22" s="32">
        <f t="shared" si="11"/>
        <v>0</v>
      </c>
      <c r="M22" s="34">
        <f t="shared" si="0"/>
        <v>0</v>
      </c>
      <c r="N22" s="32">
        <f t="shared" si="1"/>
        <v>0</v>
      </c>
      <c r="O22" s="32">
        <f t="shared" si="2"/>
        <v>0</v>
      </c>
      <c r="P22" s="33">
        <f t="shared" si="3"/>
        <v>0</v>
      </c>
      <c r="Q22" s="32">
        <f t="shared" si="12"/>
        <v>0</v>
      </c>
      <c r="R22" s="32">
        <f t="shared" si="13"/>
        <v>0</v>
      </c>
      <c r="S22" s="33">
        <f t="shared" si="14"/>
        <v>0</v>
      </c>
      <c r="T22" s="35">
        <f>VLOOKUP(A22,'[1]Attendance Register '!A26:BD63,45,FALSE)</f>
        <v>0</v>
      </c>
      <c r="U22" s="35">
        <f>VLOOKUP(A22,'[1]Attendance Register '!A26:BD63,44,FALSE)</f>
        <v>0</v>
      </c>
      <c r="V22" s="35">
        <f>VLOOKUP(A22,'[1]Attendance Register '!A26:BD63,46,FALSE)</f>
        <v>0</v>
      </c>
      <c r="W22" s="34">
        <f t="shared" si="15"/>
        <v>0</v>
      </c>
      <c r="X22" s="31">
        <f t="shared" si="4"/>
        <v>0</v>
      </c>
      <c r="Y22" s="31">
        <f>VLOOKUP(A22,'[1]Attendance Register '!A26:BD63,49,FALSE)</f>
        <v>0</v>
      </c>
      <c r="Z22" s="34">
        <f t="shared" si="5"/>
        <v>0</v>
      </c>
      <c r="AA22" s="31">
        <f t="shared" si="16"/>
        <v>0</v>
      </c>
      <c r="AB22" s="31">
        <f t="shared" si="17"/>
        <v>0</v>
      </c>
      <c r="AC22" s="31">
        <f>VLOOKUP(A22,'[1]Attendance Register '!A26:BD63,47,FALSE)</f>
        <v>0</v>
      </c>
      <c r="AD22" s="31">
        <f>VLOOKUP(A22,'[1]Attendance Register '!A26:BD63,48,FALSE)</f>
        <v>0</v>
      </c>
      <c r="AE22" s="31">
        <f>VLOOKUP(A22,'[1]Attendance Register '!A26:BD63,50,FALSE)</f>
        <v>0</v>
      </c>
      <c r="AF22" s="31">
        <f>VLOOKUP(A22,'[1]Attendance Register '!A26:BD63,52,FALSE)</f>
        <v>0</v>
      </c>
      <c r="AG22" s="34">
        <f t="shared" si="6"/>
        <v>0</v>
      </c>
      <c r="AH22" s="34">
        <f t="shared" si="18"/>
        <v>0</v>
      </c>
      <c r="AI22" s="34">
        <f t="shared" si="19"/>
        <v>0</v>
      </c>
      <c r="AJ22" s="31">
        <f t="shared" si="7"/>
        <v>0</v>
      </c>
      <c r="AK22" s="36">
        <f>VLOOKUP(A22,'[1]Attendance Register '!A26:BD63,7,FALSE)</f>
        <v>0</v>
      </c>
      <c r="AL22" s="36">
        <f>VLOOKUP(A22,'[1]Attendance Register '!A26:BD63,8,FALSE)</f>
        <v>0</v>
      </c>
      <c r="AM22" s="36">
        <f>VLOOKUP(A22,'[1]Attendance Register '!A26:BD63,51,FALSE)</f>
        <v>0</v>
      </c>
      <c r="AN22" s="27"/>
    </row>
    <row r="23" spans="1:40" x14ac:dyDescent="0.2">
      <c r="A23" s="27">
        <f t="shared" si="20"/>
        <v>17</v>
      </c>
      <c r="B23" s="28">
        <f>VLOOKUP(A23,'[1]Attendance Register '!A27:BD64,2,FALSE)</f>
        <v>17</v>
      </c>
      <c r="C23" s="29">
        <f>VLOOKUP(A23,'[1]Attendance Register '!A27:BD64,3,FALSE)</f>
        <v>0</v>
      </c>
      <c r="D23" s="29">
        <f>VLOOKUP(A23,'[1]Attendance Register '!A27:BD64,4,FALSE)</f>
        <v>0</v>
      </c>
      <c r="E23" s="29">
        <f>VLOOKUP(A23,'[1]Attendance Register '!A27:BD64,5,FALSE)</f>
        <v>0</v>
      </c>
      <c r="F23" s="30">
        <f>VLOOKUP(A23,'[1]Attendance Register '!A27:BD64,6,FALSE)</f>
        <v>0</v>
      </c>
      <c r="G23" s="31">
        <f>VLOOKUP(A23,'[1]Attendance Register '!A27:BD64,9,FALSE)</f>
        <v>0</v>
      </c>
      <c r="H23" s="32">
        <f>VLOOKUP(A23,'[1]Attendance Register '!A27:BD64,10,FALSE)</f>
        <v>0</v>
      </c>
      <c r="I23" s="32">
        <f t="shared" si="8"/>
        <v>0</v>
      </c>
      <c r="J23" s="33">
        <f t="shared" si="9"/>
        <v>0</v>
      </c>
      <c r="K23" s="32">
        <f t="shared" si="10"/>
        <v>0</v>
      </c>
      <c r="L23" s="32">
        <f t="shared" si="11"/>
        <v>0</v>
      </c>
      <c r="M23" s="34">
        <f t="shared" si="0"/>
        <v>0</v>
      </c>
      <c r="N23" s="32">
        <f t="shared" si="1"/>
        <v>0</v>
      </c>
      <c r="O23" s="32">
        <f t="shared" si="2"/>
        <v>0</v>
      </c>
      <c r="P23" s="33">
        <f t="shared" si="3"/>
        <v>0</v>
      </c>
      <c r="Q23" s="32">
        <f t="shared" si="12"/>
        <v>0</v>
      </c>
      <c r="R23" s="32">
        <f t="shared" si="13"/>
        <v>0</v>
      </c>
      <c r="S23" s="33">
        <f t="shared" si="14"/>
        <v>0</v>
      </c>
      <c r="T23" s="35">
        <f>VLOOKUP(A23,'[1]Attendance Register '!A27:BD64,45,FALSE)</f>
        <v>0</v>
      </c>
      <c r="U23" s="35">
        <f>VLOOKUP(A23,'[1]Attendance Register '!A27:BD64,44,FALSE)</f>
        <v>0</v>
      </c>
      <c r="V23" s="35">
        <f>VLOOKUP(A23,'[1]Attendance Register '!A27:BD64,46,FALSE)</f>
        <v>0</v>
      </c>
      <c r="W23" s="34">
        <f t="shared" si="15"/>
        <v>0</v>
      </c>
      <c r="X23" s="31">
        <f t="shared" si="4"/>
        <v>0</v>
      </c>
      <c r="Y23" s="31">
        <f>VLOOKUP(A23,'[1]Attendance Register '!A27:BD64,49,FALSE)</f>
        <v>0</v>
      </c>
      <c r="Z23" s="34">
        <f t="shared" si="5"/>
        <v>0</v>
      </c>
      <c r="AA23" s="31">
        <f t="shared" si="16"/>
        <v>0</v>
      </c>
      <c r="AB23" s="31">
        <f t="shared" si="17"/>
        <v>0</v>
      </c>
      <c r="AC23" s="31">
        <f>VLOOKUP(A23,'[1]Attendance Register '!A27:BD64,47,FALSE)</f>
        <v>0</v>
      </c>
      <c r="AD23" s="31">
        <f>VLOOKUP(A23,'[1]Attendance Register '!A27:BD64,48,FALSE)</f>
        <v>0</v>
      </c>
      <c r="AE23" s="31">
        <f>VLOOKUP(A23,'[1]Attendance Register '!A27:BD64,50,FALSE)</f>
        <v>0</v>
      </c>
      <c r="AF23" s="31">
        <f>VLOOKUP(A23,'[1]Attendance Register '!A27:BD64,52,FALSE)</f>
        <v>0</v>
      </c>
      <c r="AG23" s="34">
        <f t="shared" si="6"/>
        <v>0</v>
      </c>
      <c r="AH23" s="34">
        <f t="shared" si="18"/>
        <v>0</v>
      </c>
      <c r="AI23" s="34">
        <f t="shared" si="19"/>
        <v>0</v>
      </c>
      <c r="AJ23" s="31">
        <f t="shared" si="7"/>
        <v>0</v>
      </c>
      <c r="AK23" s="36">
        <f>VLOOKUP(A23,'[1]Attendance Register '!A27:BD64,7,FALSE)</f>
        <v>0</v>
      </c>
      <c r="AL23" s="36">
        <f>VLOOKUP(A23,'[1]Attendance Register '!A27:BD64,8,FALSE)</f>
        <v>0</v>
      </c>
      <c r="AM23" s="36">
        <f>VLOOKUP(A23,'[1]Attendance Register '!A27:BD64,51,FALSE)</f>
        <v>0</v>
      </c>
      <c r="AN23" s="27"/>
    </row>
    <row r="24" spans="1:40" x14ac:dyDescent="0.2">
      <c r="A24" s="27">
        <f t="shared" si="20"/>
        <v>18</v>
      </c>
      <c r="B24" s="28">
        <f>VLOOKUP(A24,'[1]Attendance Register '!A28:BD65,2,FALSE)</f>
        <v>18</v>
      </c>
      <c r="C24" s="29">
        <f>VLOOKUP(A24,'[1]Attendance Register '!A28:BD65,3,FALSE)</f>
        <v>0</v>
      </c>
      <c r="D24" s="29">
        <f>VLOOKUP(A24,'[1]Attendance Register '!A28:BD65,4,FALSE)</f>
        <v>0</v>
      </c>
      <c r="E24" s="29">
        <f>VLOOKUP(A24,'[1]Attendance Register '!A28:BD65,5,FALSE)</f>
        <v>0</v>
      </c>
      <c r="F24" s="30">
        <f>VLOOKUP(A24,'[1]Attendance Register '!A28:BD65,6,FALSE)</f>
        <v>0</v>
      </c>
      <c r="G24" s="31">
        <f>VLOOKUP(A24,'[1]Attendance Register '!A28:BD65,9,FALSE)</f>
        <v>0</v>
      </c>
      <c r="H24" s="32">
        <f>VLOOKUP(A24,'[1]Attendance Register '!A28:BD65,10,FALSE)</f>
        <v>0</v>
      </c>
      <c r="I24" s="32">
        <f t="shared" si="8"/>
        <v>0</v>
      </c>
      <c r="J24" s="33">
        <f t="shared" si="9"/>
        <v>0</v>
      </c>
      <c r="K24" s="32">
        <f t="shared" si="10"/>
        <v>0</v>
      </c>
      <c r="L24" s="32">
        <f t="shared" si="11"/>
        <v>0</v>
      </c>
      <c r="M24" s="34">
        <f t="shared" si="0"/>
        <v>0</v>
      </c>
      <c r="N24" s="32">
        <f t="shared" si="1"/>
        <v>0</v>
      </c>
      <c r="O24" s="32">
        <f t="shared" si="2"/>
        <v>0</v>
      </c>
      <c r="P24" s="33">
        <f t="shared" si="3"/>
        <v>0</v>
      </c>
      <c r="Q24" s="32">
        <f t="shared" si="12"/>
        <v>0</v>
      </c>
      <c r="R24" s="32">
        <f t="shared" si="13"/>
        <v>0</v>
      </c>
      <c r="S24" s="33">
        <f t="shared" si="14"/>
        <v>0</v>
      </c>
      <c r="T24" s="35">
        <f>VLOOKUP(A24,'[1]Attendance Register '!A28:BD65,45,FALSE)</f>
        <v>0</v>
      </c>
      <c r="U24" s="35">
        <f>VLOOKUP(A24,'[1]Attendance Register '!A28:BD65,44,FALSE)</f>
        <v>0</v>
      </c>
      <c r="V24" s="35">
        <f>VLOOKUP(A24,'[1]Attendance Register '!A28:BD65,46,FALSE)</f>
        <v>0</v>
      </c>
      <c r="W24" s="34">
        <f t="shared" si="15"/>
        <v>0</v>
      </c>
      <c r="X24" s="31">
        <f t="shared" si="4"/>
        <v>0</v>
      </c>
      <c r="Y24" s="31">
        <f>VLOOKUP(A24,'[1]Attendance Register '!A28:BD65,49,FALSE)</f>
        <v>0</v>
      </c>
      <c r="Z24" s="34">
        <f t="shared" si="5"/>
        <v>0</v>
      </c>
      <c r="AA24" s="31">
        <f t="shared" si="16"/>
        <v>0</v>
      </c>
      <c r="AB24" s="31">
        <f t="shared" si="17"/>
        <v>0</v>
      </c>
      <c r="AC24" s="31">
        <f>VLOOKUP(A24,'[1]Attendance Register '!A28:BD65,47,FALSE)</f>
        <v>0</v>
      </c>
      <c r="AD24" s="31">
        <f>VLOOKUP(A24,'[1]Attendance Register '!A28:BD65,48,FALSE)</f>
        <v>0</v>
      </c>
      <c r="AE24" s="31">
        <f>VLOOKUP(A24,'[1]Attendance Register '!A28:BD65,50,FALSE)</f>
        <v>0</v>
      </c>
      <c r="AF24" s="31">
        <f>VLOOKUP(A24,'[1]Attendance Register '!A28:BD65,52,FALSE)</f>
        <v>0</v>
      </c>
      <c r="AG24" s="34">
        <f t="shared" si="6"/>
        <v>0</v>
      </c>
      <c r="AH24" s="34">
        <f t="shared" si="18"/>
        <v>0</v>
      </c>
      <c r="AI24" s="34">
        <f t="shared" si="19"/>
        <v>0</v>
      </c>
      <c r="AJ24" s="31">
        <f t="shared" si="7"/>
        <v>0</v>
      </c>
      <c r="AK24" s="36">
        <f>VLOOKUP(A24,'[1]Attendance Register '!A28:BD65,7,FALSE)</f>
        <v>0</v>
      </c>
      <c r="AL24" s="36">
        <f>VLOOKUP(A24,'[1]Attendance Register '!A28:BD65,8,FALSE)</f>
        <v>0</v>
      </c>
      <c r="AM24" s="36">
        <f>VLOOKUP(A24,'[1]Attendance Register '!A28:BD65,51,FALSE)</f>
        <v>0</v>
      </c>
      <c r="AN24" s="27"/>
    </row>
    <row r="25" spans="1:40" x14ac:dyDescent="0.2">
      <c r="A25" s="27">
        <f t="shared" si="20"/>
        <v>19</v>
      </c>
      <c r="B25" s="28">
        <f>VLOOKUP(A25,'[1]Attendance Register '!A29:BD66,2,FALSE)</f>
        <v>19</v>
      </c>
      <c r="C25" s="29">
        <f>VLOOKUP(A25,'[1]Attendance Register '!A29:BD66,3,FALSE)</f>
        <v>0</v>
      </c>
      <c r="D25" s="29">
        <f>VLOOKUP(A25,'[1]Attendance Register '!A29:BD66,4,FALSE)</f>
        <v>0</v>
      </c>
      <c r="E25" s="29">
        <f>VLOOKUP(A25,'[1]Attendance Register '!A29:BD66,5,FALSE)</f>
        <v>0</v>
      </c>
      <c r="F25" s="30">
        <f>VLOOKUP(A25,'[1]Attendance Register '!A29:BD66,6,FALSE)</f>
        <v>0</v>
      </c>
      <c r="G25" s="31">
        <f>VLOOKUP(A25,'[1]Attendance Register '!A29:BD66,9,FALSE)</f>
        <v>0</v>
      </c>
      <c r="H25" s="32">
        <f>VLOOKUP(A25,'[1]Attendance Register '!A29:BD66,10,FALSE)</f>
        <v>0</v>
      </c>
      <c r="I25" s="32">
        <f t="shared" si="8"/>
        <v>0</v>
      </c>
      <c r="J25" s="33">
        <f t="shared" si="9"/>
        <v>0</v>
      </c>
      <c r="K25" s="32">
        <f t="shared" si="10"/>
        <v>0</v>
      </c>
      <c r="L25" s="32">
        <f t="shared" si="11"/>
        <v>0</v>
      </c>
      <c r="M25" s="34">
        <f t="shared" si="0"/>
        <v>0</v>
      </c>
      <c r="N25" s="32">
        <f t="shared" si="1"/>
        <v>0</v>
      </c>
      <c r="O25" s="32">
        <f t="shared" si="2"/>
        <v>0</v>
      </c>
      <c r="P25" s="33">
        <f t="shared" si="3"/>
        <v>0</v>
      </c>
      <c r="Q25" s="32">
        <f t="shared" si="12"/>
        <v>0</v>
      </c>
      <c r="R25" s="32">
        <f t="shared" si="13"/>
        <v>0</v>
      </c>
      <c r="S25" s="33">
        <f t="shared" si="14"/>
        <v>0</v>
      </c>
      <c r="T25" s="35">
        <f>VLOOKUP(A25,'[1]Attendance Register '!A29:BD66,45,FALSE)</f>
        <v>0</v>
      </c>
      <c r="U25" s="35">
        <f>VLOOKUP(A25,'[1]Attendance Register '!A29:BD66,44,FALSE)</f>
        <v>0</v>
      </c>
      <c r="V25" s="35">
        <f>VLOOKUP(A25,'[1]Attendance Register '!A29:BD66,46,FALSE)</f>
        <v>0</v>
      </c>
      <c r="W25" s="34">
        <f t="shared" si="15"/>
        <v>0</v>
      </c>
      <c r="X25" s="31">
        <f t="shared" si="4"/>
        <v>0</v>
      </c>
      <c r="Y25" s="31">
        <f>VLOOKUP(A25,'[1]Attendance Register '!A29:BD66,49,FALSE)</f>
        <v>0</v>
      </c>
      <c r="Z25" s="34">
        <f t="shared" si="5"/>
        <v>0</v>
      </c>
      <c r="AA25" s="31">
        <f t="shared" si="16"/>
        <v>0</v>
      </c>
      <c r="AB25" s="31">
        <f t="shared" si="17"/>
        <v>0</v>
      </c>
      <c r="AC25" s="31">
        <f>VLOOKUP(A25,'[1]Attendance Register '!A29:BD66,47,FALSE)</f>
        <v>0</v>
      </c>
      <c r="AD25" s="31">
        <f>VLOOKUP(A25,'[1]Attendance Register '!A29:BD66,48,FALSE)</f>
        <v>0</v>
      </c>
      <c r="AE25" s="31">
        <f>VLOOKUP(A25,'[1]Attendance Register '!A29:BD66,50,FALSE)</f>
        <v>0</v>
      </c>
      <c r="AF25" s="31">
        <f>VLOOKUP(A25,'[1]Attendance Register '!A29:BD66,52,FALSE)</f>
        <v>0</v>
      </c>
      <c r="AG25" s="34">
        <f t="shared" si="6"/>
        <v>0</v>
      </c>
      <c r="AH25" s="34">
        <f t="shared" si="18"/>
        <v>0</v>
      </c>
      <c r="AI25" s="34">
        <f t="shared" si="19"/>
        <v>0</v>
      </c>
      <c r="AJ25" s="31">
        <f t="shared" si="7"/>
        <v>0</v>
      </c>
      <c r="AK25" s="36">
        <f>VLOOKUP(A25,'[1]Attendance Register '!A29:BD66,7,FALSE)</f>
        <v>0</v>
      </c>
      <c r="AL25" s="36">
        <f>VLOOKUP(A25,'[1]Attendance Register '!A29:BD66,8,FALSE)</f>
        <v>0</v>
      </c>
      <c r="AM25" s="36">
        <f>VLOOKUP(A25,'[1]Attendance Register '!A29:BD66,51,FALSE)</f>
        <v>0</v>
      </c>
      <c r="AN25" s="27"/>
    </row>
    <row r="26" spans="1:40" ht="20" x14ac:dyDescent="0.2">
      <c r="A26" s="37" t="s">
        <v>42</v>
      </c>
      <c r="B26" s="38"/>
      <c r="C26" s="38"/>
      <c r="D26" s="38"/>
      <c r="E26" s="39"/>
      <c r="F26" s="40"/>
      <c r="G26" s="41">
        <f t="shared" ref="G26:S26" si="21">SUM(G7:G25)</f>
        <v>5000</v>
      </c>
      <c r="H26" s="42">
        <f t="shared" si="21"/>
        <v>3000</v>
      </c>
      <c r="I26" s="42">
        <f t="shared" si="21"/>
        <v>1250</v>
      </c>
      <c r="J26" s="42">
        <f t="shared" si="21"/>
        <v>4250</v>
      </c>
      <c r="K26" s="42">
        <f t="shared" si="21"/>
        <v>750</v>
      </c>
      <c r="L26" s="42">
        <f t="shared" si="21"/>
        <v>500</v>
      </c>
      <c r="M26" s="42">
        <f t="shared" si="21"/>
        <v>5500</v>
      </c>
      <c r="N26" s="41">
        <f t="shared" si="21"/>
        <v>400</v>
      </c>
      <c r="O26" s="41">
        <f t="shared" si="21"/>
        <v>167</v>
      </c>
      <c r="P26" s="41">
        <f t="shared" si="21"/>
        <v>567</v>
      </c>
      <c r="Q26" s="41">
        <f t="shared" si="21"/>
        <v>100</v>
      </c>
      <c r="R26" s="42">
        <f t="shared" si="21"/>
        <v>67</v>
      </c>
      <c r="S26" s="42">
        <f t="shared" si="21"/>
        <v>734</v>
      </c>
      <c r="T26" s="43"/>
      <c r="U26" s="43"/>
      <c r="V26" s="43"/>
      <c r="W26" s="42">
        <f t="shared" ref="W26:AJ26" si="22">SUM(W7:W25)</f>
        <v>734</v>
      </c>
      <c r="X26" s="42">
        <f t="shared" si="22"/>
        <v>0</v>
      </c>
      <c r="Y26" s="42">
        <f t="shared" si="22"/>
        <v>0</v>
      </c>
      <c r="Z26" s="42">
        <f t="shared" si="22"/>
        <v>241</v>
      </c>
      <c r="AA26" s="42">
        <f t="shared" si="22"/>
        <v>88</v>
      </c>
      <c r="AB26" s="42">
        <f t="shared" si="22"/>
        <v>238</v>
      </c>
      <c r="AC26" s="42">
        <f t="shared" si="22"/>
        <v>0</v>
      </c>
      <c r="AD26" s="42">
        <f t="shared" si="22"/>
        <v>0</v>
      </c>
      <c r="AE26" s="42">
        <f t="shared" si="22"/>
        <v>0</v>
      </c>
      <c r="AF26" s="42">
        <f t="shared" si="22"/>
        <v>0</v>
      </c>
      <c r="AG26" s="42">
        <f t="shared" si="22"/>
        <v>326</v>
      </c>
      <c r="AH26" s="42">
        <f t="shared" si="22"/>
        <v>360</v>
      </c>
      <c r="AI26" s="42">
        <f t="shared" si="22"/>
        <v>409</v>
      </c>
      <c r="AJ26" s="44">
        <f t="shared" si="22"/>
        <v>408</v>
      </c>
      <c r="AK26" s="33"/>
      <c r="AL26" s="33"/>
      <c r="AM26" s="33"/>
      <c r="AN26" s="45"/>
    </row>
  </sheetData>
  <mergeCells count="27">
    <mergeCell ref="AK4:AK6"/>
    <mergeCell ref="AL4:AL6"/>
    <mergeCell ref="AM4:AM6"/>
    <mergeCell ref="AN4:AN6"/>
    <mergeCell ref="A26:E26"/>
    <mergeCell ref="X4:X6"/>
    <mergeCell ref="Y4:Y6"/>
    <mergeCell ref="Z4:Z6"/>
    <mergeCell ref="AA4:AG5"/>
    <mergeCell ref="AH4:AI5"/>
    <mergeCell ref="AJ4:AJ6"/>
    <mergeCell ref="G4:M5"/>
    <mergeCell ref="N4:S5"/>
    <mergeCell ref="T4:T6"/>
    <mergeCell ref="U4:U6"/>
    <mergeCell ref="V4:V6"/>
    <mergeCell ref="W4:W6"/>
    <mergeCell ref="A4:A6"/>
    <mergeCell ref="B4:B6"/>
    <mergeCell ref="C4:C6"/>
    <mergeCell ref="D4:D6"/>
    <mergeCell ref="E4:E6"/>
    <mergeCell ref="F4:F6"/>
    <mergeCell ref="A1:AN1"/>
    <mergeCell ref="A2:AF2"/>
    <mergeCell ref="AJ2:AN2"/>
    <mergeCell ref="AJ3:A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2022-04-04T13:59:38Z</dcterms:created>
  <dcterms:modified xsi:type="dcterms:W3CDTF">2022-04-04T14:01:31Z</dcterms:modified>
</cp:coreProperties>
</file>